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080DBAEB-92B9-4F0C-A599-2440CA3212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 Entry for CO III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91029"/>
</workbook>
</file>

<file path=xl/calcChain.xml><?xml version="1.0" encoding="utf-8"?>
<calcChain xmlns="http://schemas.openxmlformats.org/spreadsheetml/2006/main">
  <c r="C15" i="2" l="1"/>
  <c r="D10" i="2"/>
  <c r="C10" i="2"/>
  <c r="E8" i="4"/>
  <c r="F8" i="4"/>
  <c r="G8" i="4"/>
  <c r="H8" i="4"/>
  <c r="I8" i="4"/>
  <c r="J8" i="4"/>
  <c r="K8" i="4"/>
  <c r="L8" i="4"/>
  <c r="M8" i="4"/>
  <c r="N8" i="4"/>
  <c r="O8" i="4"/>
  <c r="P8" i="4"/>
  <c r="I8" i="5"/>
  <c r="J9" i="5"/>
  <c r="AL9" i="5" l="1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I9" i="5"/>
  <c r="H9" i="5"/>
  <c r="G9" i="5"/>
  <c r="F9" i="5"/>
  <c r="E9" i="5"/>
  <c r="D9" i="5"/>
  <c r="E9" i="1" l="1"/>
  <c r="N10" i="1" l="1"/>
  <c r="M10" i="1"/>
  <c r="I10" i="1"/>
  <c r="J10" i="1"/>
  <c r="G10" i="1"/>
  <c r="H10" i="1"/>
  <c r="P10" i="1"/>
  <c r="L10" i="1"/>
  <c r="K10" i="1"/>
  <c r="O10" i="1"/>
  <c r="F10" i="1"/>
  <c r="E10" i="1"/>
  <c r="F9" i="1"/>
  <c r="G9" i="1"/>
  <c r="H9" i="1"/>
  <c r="I9" i="1"/>
  <c r="J9" i="1"/>
  <c r="K9" i="1"/>
  <c r="L9" i="1"/>
  <c r="M9" i="1"/>
  <c r="N9" i="1"/>
  <c r="O9" i="1"/>
  <c r="P9" i="1"/>
  <c r="E8" i="5"/>
  <c r="E10" i="5" s="1"/>
  <c r="F8" i="5"/>
  <c r="G8" i="5"/>
  <c r="G10" i="5" s="1"/>
  <c r="H8" i="5"/>
  <c r="J8" i="5"/>
  <c r="J10" i="5" s="1"/>
  <c r="K8" i="5"/>
  <c r="K10" i="5" s="1"/>
  <c r="L8" i="5"/>
  <c r="M8" i="5"/>
  <c r="M10" i="5" s="1"/>
  <c r="N8" i="5"/>
  <c r="O8" i="5"/>
  <c r="O10" i="5" s="1"/>
  <c r="P8" i="5"/>
  <c r="Q8" i="5"/>
  <c r="Q10" i="5" s="1"/>
  <c r="R8" i="5"/>
  <c r="S8" i="5"/>
  <c r="T8" i="5"/>
  <c r="U8" i="5"/>
  <c r="U10" i="5" s="1"/>
  <c r="V8" i="5"/>
  <c r="W8" i="5"/>
  <c r="X8" i="5"/>
  <c r="Y8" i="5"/>
  <c r="Y10" i="5" s="1"/>
  <c r="Z8" i="5"/>
  <c r="Z10" i="5" s="1"/>
  <c r="AA8" i="5"/>
  <c r="AB8" i="5"/>
  <c r="AC8" i="5"/>
  <c r="AC10" i="5" s="1"/>
  <c r="AD8" i="5"/>
  <c r="AD10" i="5" s="1"/>
  <c r="AE8" i="5"/>
  <c r="AE10" i="5" s="1"/>
  <c r="AF8" i="5"/>
  <c r="AG8" i="5"/>
  <c r="AG10" i="5" s="1"/>
  <c r="AH8" i="5"/>
  <c r="AI8" i="5"/>
  <c r="AJ8" i="5"/>
  <c r="AK8" i="5"/>
  <c r="AL8" i="5"/>
  <c r="D8" i="5"/>
  <c r="D10" i="5" s="1"/>
  <c r="E5" i="5"/>
  <c r="E6" i="5" s="1"/>
  <c r="F5" i="5"/>
  <c r="F6" i="5" s="1"/>
  <c r="G5" i="5"/>
  <c r="G6" i="5" s="1"/>
  <c r="H5" i="5"/>
  <c r="H6" i="5" s="1"/>
  <c r="I5" i="5"/>
  <c r="I6" i="5" s="1"/>
  <c r="J5" i="5"/>
  <c r="J6" i="5" s="1"/>
  <c r="K5" i="5"/>
  <c r="K6" i="5" s="1"/>
  <c r="L5" i="5"/>
  <c r="L6" i="5" s="1"/>
  <c r="M5" i="5"/>
  <c r="M6" i="5" s="1"/>
  <c r="N5" i="5"/>
  <c r="N6" i="5" s="1"/>
  <c r="O5" i="5"/>
  <c r="O6" i="5" s="1"/>
  <c r="P5" i="5"/>
  <c r="P6" i="5" s="1"/>
  <c r="Q5" i="5"/>
  <c r="Q6" i="5" s="1"/>
  <c r="R5" i="5"/>
  <c r="R6" i="5" s="1"/>
  <c r="S5" i="5"/>
  <c r="S6" i="5" s="1"/>
  <c r="T5" i="5"/>
  <c r="T6" i="5" s="1"/>
  <c r="U5" i="5"/>
  <c r="U6" i="5" s="1"/>
  <c r="V5" i="5"/>
  <c r="V6" i="5" s="1"/>
  <c r="W5" i="5"/>
  <c r="W6" i="5" s="1"/>
  <c r="X5" i="5"/>
  <c r="X6" i="5" s="1"/>
  <c r="Y5" i="5"/>
  <c r="Y6" i="5" s="1"/>
  <c r="Z5" i="5"/>
  <c r="Z6" i="5" s="1"/>
  <c r="AA5" i="5"/>
  <c r="AA6" i="5" s="1"/>
  <c r="AB5" i="5"/>
  <c r="AB6" i="5" s="1"/>
  <c r="AC5" i="5"/>
  <c r="AC6" i="5" s="1"/>
  <c r="AD5" i="5"/>
  <c r="AD6" i="5" s="1"/>
  <c r="AE5" i="5"/>
  <c r="AE6" i="5" s="1"/>
  <c r="AF5" i="5"/>
  <c r="AF6" i="5" s="1"/>
  <c r="AG5" i="5"/>
  <c r="AG6" i="5" s="1"/>
  <c r="AH5" i="5"/>
  <c r="AH6" i="5" s="1"/>
  <c r="AI5" i="5"/>
  <c r="AI6" i="5" s="1"/>
  <c r="AJ5" i="5"/>
  <c r="AJ6" i="5" s="1"/>
  <c r="AK5" i="5"/>
  <c r="AK6" i="5" s="1"/>
  <c r="AL5" i="5"/>
  <c r="AL6" i="5" s="1"/>
  <c r="AH6" i="6"/>
  <c r="AI6" i="6"/>
  <c r="AJ6" i="6"/>
  <c r="AK6" i="6"/>
  <c r="AL6" i="6"/>
  <c r="D6" i="6"/>
  <c r="D5" i="5"/>
  <c r="D6" i="5" s="1"/>
  <c r="I10" i="5"/>
  <c r="P6" i="1"/>
  <c r="P7" i="1" s="1"/>
  <c r="O6" i="1"/>
  <c r="O7" i="1" s="1"/>
  <c r="F7" i="1"/>
  <c r="G6" i="1"/>
  <c r="G7" i="1" s="1"/>
  <c r="H6" i="1"/>
  <c r="H7" i="1" s="1"/>
  <c r="I6" i="1"/>
  <c r="I7" i="1" s="1"/>
  <c r="J6" i="1"/>
  <c r="J7" i="1" s="1"/>
  <c r="K6" i="1"/>
  <c r="K7" i="1" s="1"/>
  <c r="L6" i="1"/>
  <c r="L7" i="1" s="1"/>
  <c r="M6" i="1"/>
  <c r="M7" i="1" s="1"/>
  <c r="N6" i="1"/>
  <c r="N7" i="1" s="1"/>
  <c r="E7" i="1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N10" i="5" l="1"/>
  <c r="AK10" i="5"/>
  <c r="N11" i="1"/>
  <c r="AL10" i="5"/>
  <c r="AH10" i="5"/>
  <c r="V10" i="5"/>
  <c r="R10" i="5"/>
  <c r="AI10" i="5"/>
  <c r="AA10" i="5"/>
  <c r="W10" i="5"/>
  <c r="S10" i="5"/>
  <c r="O11" i="1"/>
  <c r="O12" i="1" s="1"/>
  <c r="J11" i="1"/>
  <c r="P11" i="1"/>
  <c r="K11" i="1"/>
  <c r="G19" i="1" s="1"/>
  <c r="I11" i="1"/>
  <c r="G18" i="1" s="1"/>
  <c r="L11" i="1"/>
  <c r="H11" i="1"/>
  <c r="I17" i="1" s="1"/>
  <c r="M11" i="1"/>
  <c r="M12" i="1" s="1"/>
  <c r="F10" i="5"/>
  <c r="F11" i="1"/>
  <c r="AJ10" i="5"/>
  <c r="X10" i="5"/>
  <c r="P10" i="5"/>
  <c r="L10" i="5"/>
  <c r="I11" i="5" s="1"/>
  <c r="H10" i="5"/>
  <c r="AB10" i="5"/>
  <c r="AF10" i="5"/>
  <c r="AC11" i="5" s="1"/>
  <c r="I22" i="5" s="1"/>
  <c r="T10" i="5"/>
  <c r="E11" i="1"/>
  <c r="E12" i="1" s="1"/>
  <c r="G11" i="1"/>
  <c r="G12" i="1" s="1"/>
  <c r="X11" i="5" l="1"/>
  <c r="I21" i="5" s="1"/>
  <c r="F12" i="1"/>
  <c r="I16" i="1"/>
  <c r="D4" i="2" s="1"/>
  <c r="J12" i="1"/>
  <c r="I18" i="1"/>
  <c r="D6" i="2" s="1"/>
  <c r="N12" i="1"/>
  <c r="I20" i="1"/>
  <c r="D8" i="2" s="1"/>
  <c r="L12" i="1"/>
  <c r="I19" i="1"/>
  <c r="J19" i="1" s="1"/>
  <c r="P12" i="1"/>
  <c r="I21" i="1"/>
  <c r="J21" i="1" s="1"/>
  <c r="N11" i="5"/>
  <c r="N12" i="5" s="1"/>
  <c r="I12" i="5"/>
  <c r="I18" i="5"/>
  <c r="D11" i="5"/>
  <c r="AH11" i="5"/>
  <c r="H23" i="5" s="1"/>
  <c r="S11" i="5"/>
  <c r="I20" i="5" s="1"/>
  <c r="G21" i="1"/>
  <c r="C9" i="2" s="1"/>
  <c r="H12" i="1"/>
  <c r="I12" i="1"/>
  <c r="G20" i="1"/>
  <c r="C8" i="2" s="1"/>
  <c r="K12" i="1"/>
  <c r="G16" i="1"/>
  <c r="H18" i="5"/>
  <c r="F5" i="2" s="1"/>
  <c r="AC12" i="5"/>
  <c r="H22" i="5"/>
  <c r="F9" i="2" s="1"/>
  <c r="G17" i="1"/>
  <c r="H19" i="1"/>
  <c r="C7" i="2"/>
  <c r="C6" i="2"/>
  <c r="H18" i="1"/>
  <c r="D5" i="2"/>
  <c r="J17" i="1"/>
  <c r="X12" i="5" l="1"/>
  <c r="H21" i="5"/>
  <c r="F8" i="2" s="1"/>
  <c r="J16" i="1"/>
  <c r="C4" i="2"/>
  <c r="H16" i="1"/>
  <c r="H17" i="1"/>
  <c r="C5" i="2"/>
  <c r="H20" i="5"/>
  <c r="F7" i="2" s="1"/>
  <c r="H19" i="5"/>
  <c r="F6" i="2" s="1"/>
  <c r="I19" i="5"/>
  <c r="D12" i="5"/>
  <c r="H17" i="5"/>
  <c r="F4" i="2" s="1"/>
  <c r="I17" i="5"/>
  <c r="S12" i="5"/>
  <c r="AH12" i="5"/>
  <c r="I23" i="5"/>
  <c r="D7" i="2"/>
  <c r="H21" i="1"/>
  <c r="J18" i="1"/>
  <c r="D9" i="2"/>
  <c r="J20" i="1"/>
  <c r="H20" i="1"/>
  <c r="F10" i="2" l="1"/>
  <c r="E15" i="2" s="1"/>
  <c r="C12" i="2"/>
  <c r="D12" i="2"/>
  <c r="C13" i="2" l="1"/>
  <c r="C16" i="2" s="1"/>
  <c r="K5" i="2" s="1"/>
</calcChain>
</file>

<file path=xl/sharedStrings.xml><?xml version="1.0" encoding="utf-8"?>
<sst xmlns="http://schemas.openxmlformats.org/spreadsheetml/2006/main" count="342" uniqueCount="165">
  <si>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</si>
  <si>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</si>
  <si>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</si>
  <si>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</si>
  <si>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</si>
  <si>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</si>
  <si>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</si>
  <si>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</si>
  <si>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</si>
  <si>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</si>
  <si>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</si>
  <si>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</si>
  <si>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</si>
  <si>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</si>
  <si>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</si>
  <si>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</si>
  <si>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</si>
  <si>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</si>
  <si>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</si>
  <si>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</si>
  <si>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</si>
  <si>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</si>
  <si>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</si>
  <si>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</si>
  <si>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</si>
  <si>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</si>
  <si>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 xml:space="preserve">Threshold Value </t>
  </si>
  <si>
    <t>40-60 %</t>
  </si>
  <si>
    <t>61-70 %</t>
  </si>
  <si>
    <t>Above 71%</t>
  </si>
  <si>
    <t>Base Value (level)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</si>
  <si>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</si>
  <si>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</si>
  <si>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</si>
  <si>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</si>
  <si>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</si>
  <si>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</si>
  <si>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</si>
  <si>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</si>
  <si>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</si>
  <si>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</si>
  <si>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</si>
  <si>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</si>
  <si>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Base Value 
(level)</t>
  </si>
  <si>
    <t>Max Marks :</t>
  </si>
  <si>
    <t>&gt;=50%</t>
  </si>
  <si>
    <t xml:space="preserve">AVG of Target Attainment </t>
  </si>
  <si>
    <t>CO7</t>
  </si>
  <si>
    <t>Attainment  of CO, PO &amp; PSO</t>
  </si>
  <si>
    <t>Name of the Exam : Internal &amp; External Exam - 2021-22</t>
  </si>
  <si>
    <r>
      <rPr>
        <b/>
        <sz val="20"/>
        <color theme="1"/>
        <rFont val="Book Antiqua"/>
        <family val="1"/>
      </rPr>
      <t xml:space="preserve">Arts, Commerce and Science College, Nashik </t>
    </r>
    <r>
      <rPr>
        <sz val="20"/>
        <color theme="1"/>
        <rFont val="Book Antiqua"/>
        <family val="1"/>
      </rPr>
      <t xml:space="preserve">
Department of Commerce
Data Entry Sheet - 2021-22</t>
    </r>
  </si>
  <si>
    <r>
      <rPr>
        <b/>
        <sz val="20"/>
        <color theme="1"/>
        <rFont val="Book Antiqua"/>
        <family val="1"/>
      </rPr>
      <t xml:space="preserve">Arts,Commerce and Science College, Nashik </t>
    </r>
    <r>
      <rPr>
        <sz val="20"/>
        <color theme="1"/>
        <rFont val="Book Antiqua"/>
        <family val="1"/>
      </rPr>
      <t xml:space="preserve">
Department of Commerce
Course Attainment Sheet - 2021-22</t>
    </r>
  </si>
  <si>
    <r>
      <rPr>
        <sz val="20"/>
        <color theme="1"/>
        <rFont val="Book Antiqua"/>
        <family val="1"/>
      </rPr>
      <t xml:space="preserve">Arts, Commerce and Science College, Nashik </t>
    </r>
    <r>
      <rPr>
        <b/>
        <sz val="20"/>
        <color theme="1"/>
        <rFont val="Book Antiqua"/>
        <family val="1"/>
      </rPr>
      <t xml:space="preserve">
Department of Commerce
Programme Exit Survey - 2021-22</t>
    </r>
  </si>
  <si>
    <t>Internal 
(30)</t>
  </si>
  <si>
    <t xml:space="preserve">External (70) </t>
  </si>
  <si>
    <t xml:space="preserve">100 Marks </t>
  </si>
  <si>
    <t>Aher Lalita Vijay</t>
  </si>
  <si>
    <t>Bhilore Akshay Haribhau</t>
  </si>
  <si>
    <t>Gaikwad Yogita Maruti</t>
  </si>
  <si>
    <t>Gupta Poonam Dipak</t>
  </si>
  <si>
    <t>Ighe Bhushan Santosh</t>
  </si>
  <si>
    <t>Kaklij Shubham Bapu</t>
  </si>
  <si>
    <t>Mahajan Shubhangi Ashok</t>
  </si>
  <si>
    <t>Palhal Navnath Bhausaheb</t>
  </si>
  <si>
    <t>Surse Shailesh Sunil</t>
  </si>
  <si>
    <t>Aavile Nikita Raju</t>
  </si>
  <si>
    <t>Aher Vaibhav Bhausaheb</t>
  </si>
  <si>
    <t>Badjate Stuti Rajesh</t>
  </si>
  <si>
    <t>Bhalekar Harshada Dnyaneshwar</t>
  </si>
  <si>
    <t>Bhavsar Yash Nitin</t>
  </si>
  <si>
    <t>Bodke Jayesh Pandharinath</t>
  </si>
  <si>
    <t>Bora Ronak Deepak</t>
  </si>
  <si>
    <t>Chaugule Pooja Kishor</t>
  </si>
  <si>
    <t>Chavan Vishal Uttam</t>
  </si>
  <si>
    <t>Devare Dipali Rajendra</t>
  </si>
  <si>
    <t>Fodse Sunita Sukhdeo</t>
  </si>
  <si>
    <t>Gaikwad Hrutik Vilas</t>
  </si>
  <si>
    <t>Ghuge Priyanka Nandu</t>
  </si>
  <si>
    <t>Gosawi Chetan Valmik</t>
  </si>
  <si>
    <t>Irpate Monali Narayan</t>
  </si>
  <si>
    <t>Jadhav Sainath Chintaman</t>
  </si>
  <si>
    <t>Jagtap Rohit Karbhari</t>
  </si>
  <si>
    <t>Jaiswal Neha Sandip</t>
  </si>
  <si>
    <t>Jejurkar Tanuja Pralhad</t>
  </si>
  <si>
    <t>Joshi Satyam Shrikant</t>
  </si>
  <si>
    <t>Kaklij Priyanka Machhindra</t>
  </si>
  <si>
    <t>Kamat Amankumar Rajkumar</t>
  </si>
  <si>
    <t>Kande Gayatri Dharma</t>
  </si>
  <si>
    <t>Aushikar Kartik Suresh</t>
  </si>
  <si>
    <t>Chaudhari Rinku Hemant</t>
  </si>
  <si>
    <t>Ghodake Manisha Valmik</t>
  </si>
  <si>
    <t>Ghodke Dipak Santosh</t>
  </si>
  <si>
    <t>Hasalkar Pratik Dattatray</t>
  </si>
  <si>
    <t>Kande Narendra Rajendra</t>
  </si>
  <si>
    <t>Karnar Shilpa Shrawan</t>
  </si>
  <si>
    <t>Khairnar Bali Daga</t>
  </si>
  <si>
    <t>Khairnar Chetana Ravindra</t>
  </si>
  <si>
    <t>Khairnar Kavita Dnyaneshwar</t>
  </si>
  <si>
    <t>Khairnar Tejashri Maruti</t>
  </si>
  <si>
    <t>Korde Akash Sunil</t>
  </si>
  <si>
    <t>Korde Sayali Nandlal</t>
  </si>
  <si>
    <t>Lagade Vaibhav Dattu</t>
  </si>
  <si>
    <t>Mahajan Bhushan Bharat</t>
  </si>
  <si>
    <t>Mahajan Sakshi Bharat</t>
  </si>
  <si>
    <t>Mahale Rohit Sanjay</t>
  </si>
  <si>
    <t>Mankar Shraddha Sudhir</t>
  </si>
  <si>
    <t>Nikam Jayashri Baburao</t>
  </si>
  <si>
    <t>Pande Tanu Anna</t>
  </si>
  <si>
    <t>Patel Charul Himmat</t>
  </si>
  <si>
    <t>Pathan Rozmeen Mushtaque Khan</t>
  </si>
  <si>
    <t>Patil Vaibhav Prabhakar</t>
  </si>
  <si>
    <t>Pawar Alisha Bapu</t>
  </si>
  <si>
    <t>Pawar Dipak Vilas</t>
  </si>
  <si>
    <t>Pawar Komal Ravindra</t>
  </si>
  <si>
    <t>Pawar Manoj Sanjeev</t>
  </si>
  <si>
    <t>Pawar Maya Dhanraj</t>
  </si>
  <si>
    <t>Pawar Megha Shankarrao</t>
  </si>
  <si>
    <t>Pawar Rushikesh Kailas</t>
  </si>
  <si>
    <t>Pawar Rutuja Abasaheb</t>
  </si>
  <si>
    <t>Pawar Vaibhav Sheshrao</t>
  </si>
  <si>
    <t>Pawar Vaishnavi Pradip</t>
  </si>
  <si>
    <t>Salunke Pratik Ravindra</t>
  </si>
  <si>
    <t>Salunke Yashwant Rajendra</t>
  </si>
  <si>
    <t>Sanap Akash Bhika</t>
  </si>
  <si>
    <t>Sanap Nisha Bapu</t>
  </si>
  <si>
    <t>Sarode Bhumi Sunil</t>
  </si>
  <si>
    <t>Sarode Sagar Sanjay</t>
  </si>
  <si>
    <t>Shinde Kaveri Ramesh</t>
  </si>
  <si>
    <t>Sonawane Mohit Dhanraj</t>
  </si>
  <si>
    <t>Sonawane Monali Rajendra</t>
  </si>
  <si>
    <t>Thorat Mayuri Vijay</t>
  </si>
  <si>
    <t>Tinpayle Krushna Dasharath</t>
  </si>
  <si>
    <t>Torane Hindvi Ravindra</t>
  </si>
  <si>
    <t>Tribhuvan Kalyani Kailas</t>
  </si>
  <si>
    <t>Wadalkar Umesh Sunil</t>
  </si>
  <si>
    <t>Advanced Accounting 
352</t>
  </si>
  <si>
    <t>Auditing and Taxastion
354</t>
  </si>
  <si>
    <t>Cost and Works A/c-II
355E</t>
  </si>
  <si>
    <t>Cost and Works A/c-III 
356E</t>
  </si>
  <si>
    <t>Internal 
(50)</t>
  </si>
  <si>
    <t xml:space="preserve">External (50) </t>
  </si>
  <si>
    <t>Indian &amp; Global Economic Development  353-A</t>
  </si>
  <si>
    <t>Programme: B.Com (Commerce)(Semester V)</t>
  </si>
  <si>
    <t>Business Regulatory Framework 351</t>
  </si>
  <si>
    <t xml:space="preserve">Irpate Monali Narayan </t>
  </si>
  <si>
    <t>Neha sandip jaiswal</t>
  </si>
  <si>
    <t>Pooja kishor chaughule</t>
  </si>
  <si>
    <t xml:space="preserve">Vaishnavi Pradip pawar </t>
  </si>
  <si>
    <t>Tanuja Prlahad Jejurkar</t>
  </si>
  <si>
    <t>Shilpa karnar</t>
  </si>
  <si>
    <t>Khairnar kavita Dnyaneshwar</t>
  </si>
  <si>
    <t>Shinde vidya anil</t>
  </si>
  <si>
    <t xml:space="preserve">NIKAM RUSHIKESH MANOJ </t>
  </si>
  <si>
    <t xml:space="preserve">Aher Lalita Vijay </t>
  </si>
  <si>
    <t xml:space="preserve">Aushikar Kartik Suresh </t>
  </si>
  <si>
    <t xml:space="preserve">Aute Pooja Rajendra </t>
  </si>
  <si>
    <t>Badjate stuti rajesh</t>
  </si>
  <si>
    <t>Bhavsar yash nitin</t>
  </si>
  <si>
    <t>Bhalekar Harshada Dyaneshwar</t>
  </si>
  <si>
    <t>Bodke jayesh pandharinath</t>
  </si>
  <si>
    <t xml:space="preserve">Bora Ronak Deepak </t>
  </si>
  <si>
    <t xml:space="preserve">Chaudhari Rinku Hemant </t>
  </si>
  <si>
    <t>Dokhe Mrunal Rajendra</t>
  </si>
  <si>
    <t xml:space="preserve">Kande Gayatri Dharma </t>
  </si>
  <si>
    <t>Bhilore Akshay Haribhuu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</si>
</sst>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b/>
      <sz val="18"/>
      <name val="Book Antiqua"/>
      <family val="1"/>
    </font>
    <font>
      <sz val="12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Book Antiqua"/>
      <family val="1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</cellStyleXfs>
  <cellXfs count="19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4" fillId="5" borderId="2" xfId="4" applyFont="1" applyBorder="1" applyAlignment="1">
      <alignment horizont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5" borderId="2" xfId="4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10" borderId="2" xfId="9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4" borderId="2" xfId="14" applyBorder="1" applyAlignment="1">
      <alignment horizontal="center" vertical="center"/>
    </xf>
    <xf numFmtId="0" fontId="1" fillId="12" borderId="2" xfId="12" applyBorder="1" applyAlignment="1">
      <alignment horizontal="center" vertical="center"/>
    </xf>
    <xf numFmtId="2" fontId="1" fillId="12" borderId="2" xfId="12" applyNumberFormat="1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2" fontId="1" fillId="11" borderId="2" xfId="11" applyNumberFormat="1" applyBorder="1" applyAlignment="1">
      <alignment horizontal="center" vertic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2" fontId="1" fillId="14" borderId="2" xfId="14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23" fillId="0" borderId="0" xfId="0" applyFont="1"/>
    <xf numFmtId="0" fontId="24" fillId="0" borderId="2" xfId="0" applyFont="1" applyBorder="1" applyAlignment="1">
      <alignment vertical="top"/>
    </xf>
    <xf numFmtId="0" fontId="24" fillId="13" borderId="2" xfId="13" applyFont="1" applyBorder="1" applyAlignment="1">
      <alignment horizontal="center" vertical="center" wrapText="1"/>
    </xf>
    <xf numFmtId="0" fontId="24" fillId="15" borderId="14" xfId="0" applyFont="1" applyFill="1" applyBorder="1" applyAlignment="1">
      <alignment horizontal="center"/>
    </xf>
    <xf numFmtId="0" fontId="24" fillId="17" borderId="15" xfId="0" applyFont="1" applyFill="1" applyBorder="1" applyAlignment="1">
      <alignment horizontal="center"/>
    </xf>
    <xf numFmtId="0" fontId="24" fillId="16" borderId="14" xfId="0" applyFont="1" applyFill="1" applyBorder="1" applyAlignment="1">
      <alignment horizontal="center"/>
    </xf>
    <xf numFmtId="0" fontId="24" fillId="18" borderId="15" xfId="0" applyFont="1" applyFill="1" applyBorder="1" applyAlignment="1">
      <alignment horizontal="center"/>
    </xf>
    <xf numFmtId="0" fontId="24" fillId="13" borderId="2" xfId="13" applyFont="1" applyBorder="1" applyAlignment="1">
      <alignment horizontal="center" wrapText="1"/>
    </xf>
    <xf numFmtId="0" fontId="24" fillId="16" borderId="16" xfId="0" applyFont="1" applyFill="1" applyBorder="1" applyAlignment="1">
      <alignment horizontal="center"/>
    </xf>
    <xf numFmtId="0" fontId="24" fillId="18" borderId="17" xfId="0" applyFont="1" applyFill="1" applyBorder="1" applyAlignment="1">
      <alignment horizontal="center"/>
    </xf>
    <xf numFmtId="0" fontId="24" fillId="15" borderId="16" xfId="0" applyFont="1" applyFill="1" applyBorder="1" applyAlignment="1">
      <alignment horizontal="center"/>
    </xf>
    <xf numFmtId="0" fontId="24" fillId="17" borderId="17" xfId="0" applyFont="1" applyFill="1" applyBorder="1" applyAlignment="1">
      <alignment horizontal="center"/>
    </xf>
    <xf numFmtId="0" fontId="24" fillId="13" borderId="2" xfId="13" applyFont="1" applyBorder="1" applyAlignment="1">
      <alignment horizontal="center" vertical="center"/>
    </xf>
    <xf numFmtId="0" fontId="24" fillId="13" borderId="2" xfId="13" applyFont="1" applyBorder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" fillId="0" borderId="0" xfId="13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1" fillId="0" borderId="0" xfId="13" applyFill="1" applyBorder="1" applyAlignment="1">
      <alignment horizontal="center"/>
    </xf>
    <xf numFmtId="0" fontId="12" fillId="0" borderId="0" xfId="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26" fillId="0" borderId="2" xfId="15" applyFont="1" applyBorder="1"/>
    <xf numFmtId="0" fontId="9" fillId="19" borderId="2" xfId="9" applyFont="1" applyFill="1" applyBorder="1" applyAlignment="1">
      <alignment horizontal="center" vertical="center"/>
    </xf>
    <xf numFmtId="0" fontId="7" fillId="19" borderId="0" xfId="0" applyFont="1" applyFill="1"/>
    <xf numFmtId="0" fontId="9" fillId="18" borderId="2" xfId="9" applyFont="1" applyFill="1" applyBorder="1" applyAlignment="1">
      <alignment horizontal="center" vertical="center"/>
    </xf>
    <xf numFmtId="0" fontId="7" fillId="18" borderId="0" xfId="0" applyFont="1" applyFill="1"/>
    <xf numFmtId="0" fontId="9" fillId="20" borderId="2" xfId="9" applyFont="1" applyFill="1" applyBorder="1" applyAlignment="1">
      <alignment horizontal="center" vertical="center"/>
    </xf>
    <xf numFmtId="0" fontId="7" fillId="20" borderId="0" xfId="0" applyFont="1" applyFill="1"/>
    <xf numFmtId="0" fontId="9" fillId="21" borderId="2" xfId="9" applyFont="1" applyFill="1" applyBorder="1" applyAlignment="1">
      <alignment horizontal="center" vertical="center"/>
    </xf>
    <xf numFmtId="0" fontId="7" fillId="21" borderId="0" xfId="0" applyFont="1" applyFill="1"/>
    <xf numFmtId="0" fontId="9" fillId="22" borderId="2" xfId="9" applyFont="1" applyFill="1" applyBorder="1" applyAlignment="1">
      <alignment horizontal="center" vertical="center"/>
    </xf>
    <xf numFmtId="0" fontId="7" fillId="22" borderId="0" xfId="0" applyFont="1" applyFill="1"/>
    <xf numFmtId="0" fontId="9" fillId="0" borderId="2" xfId="0" applyFont="1" applyBorder="1" applyAlignment="1">
      <alignment horizontal="left" vertical="center"/>
    </xf>
    <xf numFmtId="0" fontId="26" fillId="19" borderId="2" xfId="15" applyFont="1" applyFill="1" applyBorder="1" applyAlignment="1">
      <alignment horizontal="center"/>
    </xf>
    <xf numFmtId="0" fontId="26" fillId="18" borderId="2" xfId="15" applyFont="1" applyFill="1" applyBorder="1" applyAlignment="1">
      <alignment horizontal="center"/>
    </xf>
    <xf numFmtId="0" fontId="26" fillId="20" borderId="2" xfId="15" applyFont="1" applyFill="1" applyBorder="1" applyAlignment="1">
      <alignment horizontal="center"/>
    </xf>
    <xf numFmtId="0" fontId="26" fillId="21" borderId="2" xfId="15" applyFont="1" applyFill="1" applyBorder="1" applyAlignment="1">
      <alignment horizontal="center"/>
    </xf>
    <xf numFmtId="0" fontId="26" fillId="22" borderId="2" xfId="15" applyFont="1" applyFill="1" applyBorder="1" applyAlignment="1">
      <alignment horizontal="center"/>
    </xf>
    <xf numFmtId="0" fontId="26" fillId="0" borderId="2" xfId="15" applyFont="1" applyBorder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5" borderId="2" xfId="1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1" borderId="2" xfId="13" applyFont="1" applyFill="1" applyBorder="1" applyAlignment="1">
      <alignment horizontal="center" vertical="center"/>
    </xf>
    <xf numFmtId="0" fontId="7" fillId="22" borderId="2" xfId="13" applyFont="1" applyFill="1" applyBorder="1" applyAlignment="1">
      <alignment horizontal="center" vertical="center"/>
    </xf>
    <xf numFmtId="0" fontId="7" fillId="19" borderId="2" xfId="6" applyFont="1" applyFill="1" applyBorder="1" applyAlignment="1">
      <alignment horizontal="center" vertical="center"/>
    </xf>
    <xf numFmtId="0" fontId="7" fillId="7" borderId="2" xfId="6" applyFont="1" applyBorder="1" applyAlignment="1">
      <alignment horizontal="center" vertical="center"/>
    </xf>
    <xf numFmtId="0" fontId="7" fillId="19" borderId="2" xfId="11" applyFont="1" applyFill="1" applyBorder="1" applyAlignment="1">
      <alignment horizontal="center" vertical="center"/>
    </xf>
    <xf numFmtId="0" fontId="7" fillId="18" borderId="2" xfId="12" applyFont="1" applyFill="1" applyBorder="1" applyAlignment="1">
      <alignment horizontal="center" vertical="center"/>
    </xf>
    <xf numFmtId="0" fontId="7" fillId="20" borderId="2" xfId="13" applyFont="1" applyFill="1" applyBorder="1" applyAlignment="1">
      <alignment horizontal="center" vertical="center"/>
    </xf>
    <xf numFmtId="0" fontId="7" fillId="22" borderId="2" xfId="11" applyFont="1" applyFill="1" applyBorder="1" applyAlignment="1">
      <alignment horizontal="center" vertical="center"/>
    </xf>
    <xf numFmtId="0" fontId="7" fillId="21" borderId="2" xfId="1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" fillId="9" borderId="6" xfId="8" applyBorder="1" applyAlignment="1">
      <alignment horizontal="center" vertical="center"/>
    </xf>
    <xf numFmtId="0" fontId="1" fillId="9" borderId="7" xfId="8" applyBorder="1" applyAlignment="1">
      <alignment horizontal="center" vertical="center"/>
    </xf>
    <xf numFmtId="0" fontId="1" fillId="9" borderId="8" xfId="8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2" fontId="1" fillId="12" borderId="6" xfId="12" applyNumberFormat="1" applyBorder="1" applyAlignment="1">
      <alignment horizontal="center" vertical="center"/>
    </xf>
    <xf numFmtId="2" fontId="1" fillId="12" borderId="7" xfId="12" applyNumberFormat="1" applyBorder="1" applyAlignment="1">
      <alignment horizontal="center" vertical="center"/>
    </xf>
    <xf numFmtId="2" fontId="1" fillId="12" borderId="8" xfId="12" applyNumberFormat="1" applyBorder="1" applyAlignment="1">
      <alignment horizontal="center" vertical="center"/>
    </xf>
    <xf numFmtId="2" fontId="1" fillId="14" borderId="6" xfId="14" applyNumberFormat="1" applyBorder="1" applyAlignment="1">
      <alignment horizontal="center" vertical="center"/>
    </xf>
    <xf numFmtId="2" fontId="1" fillId="14" borderId="7" xfId="14" applyNumberFormat="1" applyBorder="1" applyAlignment="1">
      <alignment horizontal="center" vertical="center"/>
    </xf>
    <xf numFmtId="2" fontId="1" fillId="14" borderId="8" xfId="14" applyNumberFormat="1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12" borderId="6" xfId="12" applyFont="1" applyBorder="1" applyAlignment="1">
      <alignment horizontal="center" vertical="center"/>
    </xf>
    <xf numFmtId="0" fontId="7" fillId="12" borderId="7" xfId="12" applyFont="1" applyBorder="1" applyAlignment="1">
      <alignment horizontal="center" vertical="center"/>
    </xf>
    <xf numFmtId="0" fontId="7" fillId="12" borderId="8" xfId="12" applyFont="1" applyBorder="1" applyAlignment="1">
      <alignment horizontal="center" vertical="center"/>
    </xf>
    <xf numFmtId="0" fontId="1" fillId="9" borderId="3" xfId="8" applyBorder="1" applyAlignment="1">
      <alignment horizontal="center" vertical="center"/>
    </xf>
    <xf numFmtId="0" fontId="1" fillId="9" borderId="4" xfId="8" applyBorder="1" applyAlignment="1">
      <alignment horizontal="center" vertical="center"/>
    </xf>
    <xf numFmtId="9" fontId="11" fillId="3" borderId="6" xfId="2" applyNumberFormat="1" applyFont="1" applyBorder="1" applyAlignment="1">
      <alignment horizontal="center" vertical="center"/>
    </xf>
    <xf numFmtId="0" fontId="11" fillId="3" borderId="8" xfId="2" applyFont="1" applyBorder="1" applyAlignment="1">
      <alignment horizontal="center" vertical="center"/>
    </xf>
    <xf numFmtId="2" fontId="12" fillId="3" borderId="6" xfId="2" applyNumberFormat="1" applyFont="1" applyBorder="1" applyAlignment="1">
      <alignment horizontal="center" vertical="center"/>
    </xf>
    <xf numFmtId="2" fontId="12" fillId="3" borderId="8" xfId="2" applyNumberFormat="1" applyFont="1" applyBorder="1" applyAlignment="1">
      <alignment horizontal="center" vertical="center"/>
    </xf>
    <xf numFmtId="9" fontId="11" fillId="3" borderId="8" xfId="2" applyNumberFormat="1" applyFont="1" applyBorder="1" applyAlignment="1">
      <alignment horizontal="center" vertical="center"/>
    </xf>
    <xf numFmtId="2" fontId="17" fillId="8" borderId="2" xfId="7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 vertical="center"/>
    </xf>
    <xf numFmtId="2" fontId="10" fillId="4" borderId="8" xfId="3" applyNumberFormat="1" applyFont="1" applyBorder="1" applyAlignment="1">
      <alignment horizontal="center" vertical="center"/>
    </xf>
  </cellXfs>
  <cellStyles count="16">
    <cellStyle name="20% - Accent2" xfId="11" builtinId="34"/>
    <cellStyle name="20% - Accent3" xfId="12" builtinId="38"/>
    <cellStyle name="20% - Accent4" xfId="6" builtinId="42"/>
    <cellStyle name="20% - Accent5" xfId="14" builtinId="46"/>
    <cellStyle name="20% - Accent6" xfId="8" builtinId="50"/>
    <cellStyle name="40% - Accent5" xfId="13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rmal 2" xfId="15" xr:uid="{6D00A400-7AA5-4E33-A593-7C5AB746B94C}"/>
    <cellStyle name="Note" xfId="9" builtinId="10"/>
    <cellStyle name="Output" xfId="10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76"/>
  <sheetViews>
    <sheetView tabSelected="1" topLeftCell="A2" zoomScale="85" zoomScaleNormal="85" workbookViewId="0">
      <pane xSplit="3" ySplit="7" topLeftCell="D84" activePane="bottomRight" state="frozen"/>
      <selection activeCell="A2" sqref="A2"/>
      <selection pane="topRight" activeCell="D2" sqref="D2"/>
      <selection pane="bottomLeft" activeCell="A9" sqref="A9"/>
      <selection pane="bottomRight" activeCell="A2" sqref="A2"/>
    </sheetView>
  </sheetViews>
  <sheetFormatPr defaultColWidth="9.140625" defaultRowHeight="16.5" x14ac:dyDescent="0.3"/>
  <cols>
    <col min="1" max="1" width="18.42578125" style="1" customWidth="1"/>
    <col min="2" max="2" width="6.42578125" style="2" customWidth="1"/>
    <col min="3" max="3" width="36.42578125" style="3" customWidth="1"/>
    <col min="4" max="4" width="25.42578125" style="1" customWidth="1"/>
    <col min="5" max="5" width="12.85546875" style="1" customWidth="1"/>
    <col min="6" max="6" width="15.5703125" style="1" customWidth="1"/>
    <col min="7" max="7" width="13.42578125" style="1" customWidth="1"/>
    <col min="8" max="8" width="12.1406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2.5" customHeight="1" x14ac:dyDescent="0.3">
      <c r="B1" s="120" t="s">
        <v>50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2:16" ht="37.5" customHeight="1" x14ac:dyDescent="0.3">
      <c r="B2" s="130" t="s">
        <v>142</v>
      </c>
      <c r="C2" s="131"/>
      <c r="D2" s="131"/>
      <c r="E2" s="122" t="s">
        <v>44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2:16" ht="18.75" customHeight="1" x14ac:dyDescent="0.3">
      <c r="B3" s="130" t="s">
        <v>49</v>
      </c>
      <c r="C3" s="131"/>
      <c r="D3" s="131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2:16" ht="27" customHeight="1" x14ac:dyDescent="0.3">
      <c r="B4" s="70"/>
      <c r="D4" s="72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2:16" ht="42.75" customHeight="1" x14ac:dyDescent="0.3">
      <c r="B5" s="125" t="s">
        <v>1</v>
      </c>
      <c r="C5" s="122" t="s">
        <v>0</v>
      </c>
      <c r="D5" s="73"/>
      <c r="E5" s="128" t="s">
        <v>143</v>
      </c>
      <c r="F5" s="122"/>
      <c r="G5" s="128" t="s">
        <v>135</v>
      </c>
      <c r="H5" s="122"/>
      <c r="I5" s="128" t="s">
        <v>141</v>
      </c>
      <c r="J5" s="122"/>
      <c r="K5" s="128" t="s">
        <v>136</v>
      </c>
      <c r="L5" s="122"/>
      <c r="M5" s="128" t="s">
        <v>137</v>
      </c>
      <c r="N5" s="122"/>
      <c r="O5" s="125" t="s">
        <v>138</v>
      </c>
      <c r="P5" s="129"/>
    </row>
    <row r="6" spans="2:16" ht="42.75" customHeight="1" x14ac:dyDescent="0.3">
      <c r="B6" s="125"/>
      <c r="C6" s="122"/>
      <c r="D6" s="73"/>
      <c r="E6" s="21" t="s">
        <v>53</v>
      </c>
      <c r="F6" s="21" t="s">
        <v>54</v>
      </c>
      <c r="G6" s="21" t="s">
        <v>53</v>
      </c>
      <c r="H6" s="21" t="s">
        <v>54</v>
      </c>
      <c r="I6" s="21" t="s">
        <v>53</v>
      </c>
      <c r="J6" s="21" t="s">
        <v>54</v>
      </c>
      <c r="K6" s="21" t="s">
        <v>139</v>
      </c>
      <c r="L6" s="21" t="s">
        <v>140</v>
      </c>
      <c r="M6" s="21" t="s">
        <v>139</v>
      </c>
      <c r="N6" s="21" t="s">
        <v>140</v>
      </c>
      <c r="O6" s="21" t="s">
        <v>139</v>
      </c>
      <c r="P6" s="21" t="s">
        <v>140</v>
      </c>
    </row>
    <row r="7" spans="2:16" x14ac:dyDescent="0.3">
      <c r="B7" s="125"/>
      <c r="C7" s="122"/>
      <c r="D7" s="74" t="s">
        <v>3</v>
      </c>
      <c r="E7" s="8">
        <v>30</v>
      </c>
      <c r="F7" s="8">
        <v>70</v>
      </c>
      <c r="G7" s="8">
        <v>30</v>
      </c>
      <c r="H7" s="8">
        <v>70</v>
      </c>
      <c r="I7" s="8">
        <v>30</v>
      </c>
      <c r="J7" s="8">
        <v>70</v>
      </c>
      <c r="K7" s="8">
        <v>50</v>
      </c>
      <c r="L7" s="8">
        <v>50</v>
      </c>
      <c r="M7" s="8">
        <v>50</v>
      </c>
      <c r="N7" s="8">
        <v>50</v>
      </c>
      <c r="O7" s="8">
        <v>50</v>
      </c>
      <c r="P7" s="8">
        <v>50</v>
      </c>
    </row>
    <row r="8" spans="2:16" x14ac:dyDescent="0.3">
      <c r="B8" s="126"/>
      <c r="C8" s="127"/>
      <c r="D8" s="75" t="s">
        <v>55</v>
      </c>
      <c r="E8" s="49">
        <f t="shared" ref="E8:P8" si="0">E7/2</f>
        <v>15</v>
      </c>
      <c r="F8" s="49">
        <f t="shared" si="0"/>
        <v>35</v>
      </c>
      <c r="G8" s="49">
        <f t="shared" si="0"/>
        <v>15</v>
      </c>
      <c r="H8" s="49">
        <f t="shared" si="0"/>
        <v>35</v>
      </c>
      <c r="I8" s="49">
        <f t="shared" si="0"/>
        <v>15</v>
      </c>
      <c r="J8" s="49">
        <f t="shared" si="0"/>
        <v>35</v>
      </c>
      <c r="K8" s="49">
        <f t="shared" si="0"/>
        <v>25</v>
      </c>
      <c r="L8" s="49">
        <f t="shared" si="0"/>
        <v>25</v>
      </c>
      <c r="M8" s="49">
        <f t="shared" si="0"/>
        <v>25</v>
      </c>
      <c r="N8" s="49">
        <f t="shared" si="0"/>
        <v>25</v>
      </c>
      <c r="O8" s="49">
        <f t="shared" si="0"/>
        <v>25</v>
      </c>
      <c r="P8" s="49">
        <f t="shared" si="0"/>
        <v>25</v>
      </c>
    </row>
    <row r="9" spans="2:16" s="32" customFormat="1" x14ac:dyDescent="0.3">
      <c r="B9" s="71">
        <v>1</v>
      </c>
      <c r="C9" s="78" t="s">
        <v>65</v>
      </c>
      <c r="D9" s="76"/>
      <c r="E9" s="21">
        <v>20</v>
      </c>
      <c r="F9" s="79">
        <v>41</v>
      </c>
      <c r="G9" s="21">
        <v>15</v>
      </c>
      <c r="H9" s="79">
        <v>42</v>
      </c>
      <c r="I9" s="21">
        <v>17</v>
      </c>
      <c r="J9" s="79">
        <v>46</v>
      </c>
      <c r="K9" s="21">
        <v>26</v>
      </c>
      <c r="L9" s="79">
        <v>33</v>
      </c>
      <c r="M9" s="21">
        <v>29</v>
      </c>
      <c r="N9" s="79">
        <v>36</v>
      </c>
      <c r="O9" s="80">
        <v>30</v>
      </c>
      <c r="P9" s="81">
        <v>26</v>
      </c>
    </row>
    <row r="10" spans="2:16" x14ac:dyDescent="0.3">
      <c r="B10" s="70">
        <v>2</v>
      </c>
      <c r="C10" s="78" t="s">
        <v>56</v>
      </c>
      <c r="D10" s="72"/>
      <c r="E10" s="21">
        <v>25</v>
      </c>
      <c r="F10" s="79">
        <v>60</v>
      </c>
      <c r="G10" s="21">
        <v>21</v>
      </c>
      <c r="H10" s="79">
        <v>70</v>
      </c>
      <c r="I10" s="21">
        <v>25</v>
      </c>
      <c r="J10" s="79">
        <v>49</v>
      </c>
      <c r="K10" s="21">
        <v>35</v>
      </c>
      <c r="L10" s="79">
        <v>34</v>
      </c>
      <c r="M10" s="21">
        <v>40</v>
      </c>
      <c r="N10" s="79">
        <v>31</v>
      </c>
      <c r="O10" s="82">
        <v>35</v>
      </c>
      <c r="P10" s="83">
        <v>31</v>
      </c>
    </row>
    <row r="11" spans="2:16" x14ac:dyDescent="0.3">
      <c r="B11" s="71">
        <v>3</v>
      </c>
      <c r="C11" s="78" t="s">
        <v>66</v>
      </c>
      <c r="D11" s="72"/>
      <c r="E11" s="21">
        <v>20</v>
      </c>
      <c r="F11" s="79">
        <v>62</v>
      </c>
      <c r="G11" s="21">
        <v>14</v>
      </c>
      <c r="H11" s="79">
        <v>50</v>
      </c>
      <c r="I11" s="21">
        <v>19</v>
      </c>
      <c r="J11" s="79">
        <v>53</v>
      </c>
      <c r="K11" s="21">
        <v>29</v>
      </c>
      <c r="L11" s="79">
        <v>34</v>
      </c>
      <c r="M11" s="21">
        <v>35</v>
      </c>
      <c r="N11" s="79">
        <v>30</v>
      </c>
      <c r="O11" s="80">
        <v>30</v>
      </c>
      <c r="P11" s="81">
        <v>33</v>
      </c>
    </row>
    <row r="12" spans="2:16" x14ac:dyDescent="0.3">
      <c r="B12" s="70">
        <v>4</v>
      </c>
      <c r="C12" s="78" t="s">
        <v>88</v>
      </c>
      <c r="D12" s="72"/>
      <c r="E12" s="21">
        <v>20</v>
      </c>
      <c r="F12" s="79">
        <v>42</v>
      </c>
      <c r="G12" s="21">
        <v>17</v>
      </c>
      <c r="H12" s="79">
        <v>50</v>
      </c>
      <c r="I12" s="21">
        <v>24</v>
      </c>
      <c r="J12" s="79">
        <v>39</v>
      </c>
      <c r="K12" s="21">
        <v>27</v>
      </c>
      <c r="L12" s="79">
        <v>28</v>
      </c>
      <c r="M12" s="21">
        <v>37</v>
      </c>
      <c r="N12" s="79">
        <v>33</v>
      </c>
      <c r="O12" s="82">
        <v>29</v>
      </c>
      <c r="P12" s="83">
        <v>27</v>
      </c>
    </row>
    <row r="13" spans="2:16" x14ac:dyDescent="0.3">
      <c r="B13" s="71">
        <v>5</v>
      </c>
      <c r="C13" s="78" t="s">
        <v>67</v>
      </c>
      <c r="D13" s="72"/>
      <c r="E13" s="21">
        <v>18</v>
      </c>
      <c r="F13" s="79">
        <v>70</v>
      </c>
      <c r="G13" s="21">
        <v>22</v>
      </c>
      <c r="H13" s="79">
        <v>70</v>
      </c>
      <c r="I13" s="21">
        <v>22</v>
      </c>
      <c r="J13" s="79">
        <v>60</v>
      </c>
      <c r="K13" s="21">
        <v>32</v>
      </c>
      <c r="L13" s="79">
        <v>46</v>
      </c>
      <c r="M13" s="21">
        <v>29</v>
      </c>
      <c r="N13" s="79">
        <v>43</v>
      </c>
      <c r="O13" s="82">
        <v>26</v>
      </c>
      <c r="P13" s="83">
        <v>50</v>
      </c>
    </row>
    <row r="14" spans="2:16" x14ac:dyDescent="0.3">
      <c r="B14" s="70">
        <v>6</v>
      </c>
      <c r="C14" s="78" t="s">
        <v>68</v>
      </c>
      <c r="D14" s="72"/>
      <c r="E14" s="21">
        <v>17</v>
      </c>
      <c r="F14" s="79">
        <v>38</v>
      </c>
      <c r="G14" s="21">
        <v>20</v>
      </c>
      <c r="H14" s="79">
        <v>57</v>
      </c>
      <c r="I14" s="21">
        <v>20</v>
      </c>
      <c r="J14" s="79">
        <v>46</v>
      </c>
      <c r="K14" s="21">
        <v>35</v>
      </c>
      <c r="L14" s="79">
        <v>24</v>
      </c>
      <c r="M14" s="21">
        <v>39</v>
      </c>
      <c r="N14" s="79">
        <v>28</v>
      </c>
      <c r="O14" s="80">
        <v>30</v>
      </c>
      <c r="P14" s="81">
        <v>29</v>
      </c>
    </row>
    <row r="15" spans="2:16" x14ac:dyDescent="0.3">
      <c r="B15" s="71">
        <v>7</v>
      </c>
      <c r="C15" s="78" t="s">
        <v>69</v>
      </c>
      <c r="D15" s="72"/>
      <c r="E15" s="21">
        <v>24</v>
      </c>
      <c r="F15" s="79">
        <v>52</v>
      </c>
      <c r="G15" s="21">
        <v>17</v>
      </c>
      <c r="H15" s="79">
        <v>62</v>
      </c>
      <c r="I15" s="21">
        <v>23</v>
      </c>
      <c r="J15" s="79">
        <v>49</v>
      </c>
      <c r="K15" s="21">
        <v>36</v>
      </c>
      <c r="L15" s="79">
        <v>31</v>
      </c>
      <c r="M15" s="21">
        <v>39</v>
      </c>
      <c r="N15" s="79">
        <v>32</v>
      </c>
      <c r="O15" s="82">
        <v>33</v>
      </c>
      <c r="P15" s="83">
        <v>44</v>
      </c>
    </row>
    <row r="16" spans="2:16" x14ac:dyDescent="0.3">
      <c r="B16" s="70">
        <v>8</v>
      </c>
      <c r="C16" s="78" t="s">
        <v>57</v>
      </c>
      <c r="D16" s="72"/>
      <c r="E16" s="21">
        <v>14</v>
      </c>
      <c r="F16" s="79">
        <v>18</v>
      </c>
      <c r="G16" s="21">
        <v>12</v>
      </c>
      <c r="H16" s="79">
        <v>8</v>
      </c>
      <c r="I16" s="21">
        <v>13</v>
      </c>
      <c r="J16" s="79">
        <v>23</v>
      </c>
      <c r="K16" s="21">
        <v>26</v>
      </c>
      <c r="L16" s="79">
        <v>10</v>
      </c>
      <c r="M16" s="21">
        <v>30</v>
      </c>
      <c r="N16" s="79">
        <v>14</v>
      </c>
      <c r="O16" s="80">
        <v>26</v>
      </c>
      <c r="P16" s="81">
        <v>9</v>
      </c>
    </row>
    <row r="17" spans="2:16" x14ac:dyDescent="0.3">
      <c r="B17" s="71">
        <v>9</v>
      </c>
      <c r="C17" s="78" t="s">
        <v>70</v>
      </c>
      <c r="D17" s="72"/>
      <c r="E17" s="21">
        <v>19</v>
      </c>
      <c r="F17" s="79">
        <v>66</v>
      </c>
      <c r="G17" s="21">
        <v>18</v>
      </c>
      <c r="H17" s="79">
        <v>67</v>
      </c>
      <c r="I17" s="21">
        <v>24</v>
      </c>
      <c r="J17" s="79">
        <v>67</v>
      </c>
      <c r="K17" s="21">
        <v>38</v>
      </c>
      <c r="L17" s="79">
        <v>39</v>
      </c>
      <c r="M17" s="21">
        <v>39</v>
      </c>
      <c r="N17" s="79">
        <v>35</v>
      </c>
      <c r="O17" s="82">
        <v>34</v>
      </c>
      <c r="P17" s="83">
        <v>35</v>
      </c>
    </row>
    <row r="18" spans="2:16" x14ac:dyDescent="0.3">
      <c r="B18" s="70">
        <v>10</v>
      </c>
      <c r="C18" s="78" t="s">
        <v>71</v>
      </c>
      <c r="D18" s="72"/>
      <c r="E18" s="21">
        <v>18</v>
      </c>
      <c r="F18" s="79">
        <v>63</v>
      </c>
      <c r="G18" s="21">
        <v>18</v>
      </c>
      <c r="H18" s="79">
        <v>70</v>
      </c>
      <c r="I18" s="21">
        <v>18</v>
      </c>
      <c r="J18" s="79">
        <v>48</v>
      </c>
      <c r="K18" s="21">
        <v>29</v>
      </c>
      <c r="L18" s="79">
        <v>42</v>
      </c>
      <c r="M18" s="21">
        <v>30</v>
      </c>
      <c r="N18" s="79">
        <v>35</v>
      </c>
      <c r="O18" s="80">
        <v>30</v>
      </c>
      <c r="P18" s="81">
        <v>39</v>
      </c>
    </row>
    <row r="19" spans="2:16" x14ac:dyDescent="0.3">
      <c r="B19" s="71">
        <v>11</v>
      </c>
      <c r="C19" s="78" t="s">
        <v>89</v>
      </c>
      <c r="D19" s="72"/>
      <c r="E19" s="21">
        <v>19</v>
      </c>
      <c r="F19" s="79">
        <v>48</v>
      </c>
      <c r="G19" s="21">
        <v>16</v>
      </c>
      <c r="H19" s="79">
        <v>42</v>
      </c>
      <c r="I19" s="21">
        <v>22</v>
      </c>
      <c r="J19" s="79">
        <v>46</v>
      </c>
      <c r="K19" s="21">
        <v>33</v>
      </c>
      <c r="L19" s="79">
        <v>32</v>
      </c>
      <c r="M19" s="21">
        <v>42</v>
      </c>
      <c r="N19" s="79">
        <v>26</v>
      </c>
      <c r="O19" s="82">
        <v>31</v>
      </c>
      <c r="P19" s="83">
        <v>28</v>
      </c>
    </row>
    <row r="20" spans="2:16" x14ac:dyDescent="0.3">
      <c r="B20" s="70">
        <v>12</v>
      </c>
      <c r="C20" s="78" t="s">
        <v>72</v>
      </c>
      <c r="D20" s="72"/>
      <c r="E20" s="21">
        <v>21</v>
      </c>
      <c r="F20" s="79">
        <v>53</v>
      </c>
      <c r="G20" s="21">
        <v>16</v>
      </c>
      <c r="H20" s="79">
        <v>66</v>
      </c>
      <c r="I20" s="21">
        <v>22</v>
      </c>
      <c r="J20" s="79">
        <v>49</v>
      </c>
      <c r="K20" s="21">
        <v>33</v>
      </c>
      <c r="L20" s="79">
        <v>27</v>
      </c>
      <c r="M20" s="21">
        <v>41</v>
      </c>
      <c r="N20" s="79">
        <v>35</v>
      </c>
      <c r="O20" s="80">
        <v>32</v>
      </c>
      <c r="P20" s="81">
        <v>28</v>
      </c>
    </row>
    <row r="21" spans="2:16" x14ac:dyDescent="0.3">
      <c r="B21" s="71">
        <v>13</v>
      </c>
      <c r="C21" s="78" t="s">
        <v>73</v>
      </c>
      <c r="D21" s="72"/>
      <c r="E21" s="21">
        <v>18</v>
      </c>
      <c r="F21" s="79">
        <v>59</v>
      </c>
      <c r="G21" s="21">
        <v>20</v>
      </c>
      <c r="H21" s="79">
        <v>55</v>
      </c>
      <c r="I21" s="31">
        <v>26</v>
      </c>
      <c r="J21" s="84">
        <v>48</v>
      </c>
      <c r="K21" s="21">
        <v>35</v>
      </c>
      <c r="L21" s="79">
        <v>35</v>
      </c>
      <c r="M21" s="21">
        <v>42</v>
      </c>
      <c r="N21" s="79">
        <v>36</v>
      </c>
      <c r="O21" s="85">
        <v>31</v>
      </c>
      <c r="P21" s="86">
        <v>39</v>
      </c>
    </row>
    <row r="22" spans="2:16" x14ac:dyDescent="0.3">
      <c r="B22" s="70">
        <v>14</v>
      </c>
      <c r="C22" s="78" t="s">
        <v>74</v>
      </c>
      <c r="D22" s="72"/>
      <c r="E22" s="21">
        <v>16</v>
      </c>
      <c r="F22" s="79">
        <v>43</v>
      </c>
      <c r="G22" s="21">
        <v>16</v>
      </c>
      <c r="H22" s="79">
        <v>50</v>
      </c>
      <c r="I22" s="31">
        <v>19</v>
      </c>
      <c r="J22" s="84">
        <v>34</v>
      </c>
      <c r="K22" s="21">
        <v>29</v>
      </c>
      <c r="L22" s="79">
        <v>20</v>
      </c>
      <c r="M22" s="21">
        <v>32</v>
      </c>
      <c r="N22" s="79">
        <v>28</v>
      </c>
      <c r="O22" s="87">
        <v>28</v>
      </c>
      <c r="P22" s="88">
        <v>28</v>
      </c>
    </row>
    <row r="23" spans="2:16" x14ac:dyDescent="0.3">
      <c r="B23" s="71">
        <v>15</v>
      </c>
      <c r="C23" s="78" t="s">
        <v>75</v>
      </c>
      <c r="D23" s="72"/>
      <c r="E23" s="21">
        <v>20</v>
      </c>
      <c r="F23" s="79">
        <v>39</v>
      </c>
      <c r="G23" s="21">
        <v>15</v>
      </c>
      <c r="H23" s="79">
        <v>57</v>
      </c>
      <c r="I23" s="31">
        <v>24</v>
      </c>
      <c r="J23" s="84">
        <v>50</v>
      </c>
      <c r="K23" s="21">
        <v>30</v>
      </c>
      <c r="L23" s="79">
        <v>29</v>
      </c>
      <c r="M23" s="21">
        <v>41</v>
      </c>
      <c r="N23" s="79">
        <v>20</v>
      </c>
      <c r="O23" s="80">
        <v>31</v>
      </c>
      <c r="P23" s="81">
        <v>25</v>
      </c>
    </row>
    <row r="24" spans="2:16" x14ac:dyDescent="0.3">
      <c r="B24" s="70">
        <v>16</v>
      </c>
      <c r="C24" s="78" t="s">
        <v>76</v>
      </c>
      <c r="D24" s="72"/>
      <c r="E24" s="21">
        <v>18</v>
      </c>
      <c r="F24" s="79">
        <v>56</v>
      </c>
      <c r="G24" s="21">
        <v>18</v>
      </c>
      <c r="H24" s="79">
        <v>64</v>
      </c>
      <c r="I24" s="31">
        <v>26</v>
      </c>
      <c r="J24" s="84">
        <v>56</v>
      </c>
      <c r="K24" s="21">
        <v>32</v>
      </c>
      <c r="L24" s="79">
        <v>38</v>
      </c>
      <c r="M24" s="21">
        <v>38</v>
      </c>
      <c r="N24" s="79">
        <v>32</v>
      </c>
      <c r="O24" s="82">
        <v>30</v>
      </c>
      <c r="P24" s="83">
        <v>36</v>
      </c>
    </row>
    <row r="25" spans="2:16" x14ac:dyDescent="0.3">
      <c r="B25" s="71">
        <v>17</v>
      </c>
      <c r="C25" s="78" t="s">
        <v>58</v>
      </c>
      <c r="D25" s="72"/>
      <c r="E25" s="21">
        <v>20</v>
      </c>
      <c r="F25" s="79">
        <v>45</v>
      </c>
      <c r="G25" s="21">
        <v>12</v>
      </c>
      <c r="H25" s="79">
        <v>43</v>
      </c>
      <c r="I25" s="31">
        <v>17</v>
      </c>
      <c r="J25" s="84">
        <v>49</v>
      </c>
      <c r="K25" s="21">
        <v>27</v>
      </c>
      <c r="L25" s="79">
        <v>26</v>
      </c>
      <c r="M25" s="21">
        <v>27</v>
      </c>
      <c r="N25" s="79">
        <v>21</v>
      </c>
      <c r="O25" s="80">
        <v>28</v>
      </c>
      <c r="P25" s="81">
        <v>22</v>
      </c>
    </row>
    <row r="26" spans="2:16" x14ac:dyDescent="0.3">
      <c r="B26" s="70">
        <v>18</v>
      </c>
      <c r="C26" s="78" t="s">
        <v>90</v>
      </c>
      <c r="D26" s="72"/>
      <c r="E26" s="21">
        <v>20</v>
      </c>
      <c r="F26" s="79">
        <v>52</v>
      </c>
      <c r="G26" s="21">
        <v>16</v>
      </c>
      <c r="H26" s="79">
        <v>56</v>
      </c>
      <c r="I26" s="31">
        <v>26</v>
      </c>
      <c r="J26" s="84">
        <v>49</v>
      </c>
      <c r="K26" s="21">
        <v>35</v>
      </c>
      <c r="L26" s="79">
        <v>30</v>
      </c>
      <c r="M26" s="21">
        <v>39</v>
      </c>
      <c r="N26" s="79">
        <v>31</v>
      </c>
      <c r="O26" s="85">
        <v>34</v>
      </c>
      <c r="P26" s="86">
        <v>34</v>
      </c>
    </row>
    <row r="27" spans="2:16" x14ac:dyDescent="0.3">
      <c r="B27" s="71">
        <v>19</v>
      </c>
      <c r="C27" s="78" t="s">
        <v>91</v>
      </c>
      <c r="D27" s="72"/>
      <c r="E27" s="21">
        <v>22</v>
      </c>
      <c r="F27" s="79">
        <v>46</v>
      </c>
      <c r="G27" s="21">
        <v>15</v>
      </c>
      <c r="H27" s="79">
        <v>55</v>
      </c>
      <c r="I27" s="31">
        <v>20</v>
      </c>
      <c r="J27" s="84">
        <v>49</v>
      </c>
      <c r="K27" s="21">
        <v>29</v>
      </c>
      <c r="L27" s="79">
        <v>31</v>
      </c>
      <c r="M27" s="21">
        <v>32</v>
      </c>
      <c r="N27" s="79">
        <v>31</v>
      </c>
      <c r="O27" s="80">
        <v>32</v>
      </c>
      <c r="P27" s="81">
        <v>41</v>
      </c>
    </row>
    <row r="28" spans="2:16" x14ac:dyDescent="0.3">
      <c r="B28" s="70">
        <v>20</v>
      </c>
      <c r="C28" s="78" t="s">
        <v>77</v>
      </c>
      <c r="D28" s="72"/>
      <c r="E28" s="21">
        <v>16</v>
      </c>
      <c r="F28" s="79">
        <v>39</v>
      </c>
      <c r="G28" s="21">
        <v>12</v>
      </c>
      <c r="H28" s="79">
        <v>46</v>
      </c>
      <c r="I28" s="31">
        <v>17</v>
      </c>
      <c r="J28" s="84">
        <v>46</v>
      </c>
      <c r="K28" s="21">
        <v>33</v>
      </c>
      <c r="L28" s="79">
        <v>22</v>
      </c>
      <c r="M28" s="21">
        <v>38</v>
      </c>
      <c r="N28" s="79">
        <v>27</v>
      </c>
      <c r="O28" s="82">
        <v>33</v>
      </c>
      <c r="P28" s="83">
        <v>28</v>
      </c>
    </row>
    <row r="29" spans="2:16" x14ac:dyDescent="0.3">
      <c r="B29" s="71">
        <v>21</v>
      </c>
      <c r="C29" s="78" t="s">
        <v>78</v>
      </c>
      <c r="D29" s="72"/>
      <c r="E29" s="21">
        <v>16</v>
      </c>
      <c r="F29" s="79">
        <v>38</v>
      </c>
      <c r="G29" s="21">
        <v>14</v>
      </c>
      <c r="H29" s="79">
        <v>55</v>
      </c>
      <c r="I29" s="31">
        <v>17</v>
      </c>
      <c r="J29" s="84">
        <v>43</v>
      </c>
      <c r="K29" s="21">
        <v>32</v>
      </c>
      <c r="L29" s="79">
        <v>20</v>
      </c>
      <c r="M29" s="21">
        <v>35</v>
      </c>
      <c r="N29" s="79">
        <v>27</v>
      </c>
      <c r="O29" s="80">
        <v>31</v>
      </c>
      <c r="P29" s="81">
        <v>30</v>
      </c>
    </row>
    <row r="30" spans="2:16" x14ac:dyDescent="0.3">
      <c r="B30" s="70">
        <v>22</v>
      </c>
      <c r="C30" s="78" t="s">
        <v>59</v>
      </c>
      <c r="D30" s="72"/>
      <c r="E30" s="21">
        <v>15</v>
      </c>
      <c r="F30" s="79">
        <v>53</v>
      </c>
      <c r="G30" s="21">
        <v>20</v>
      </c>
      <c r="H30" s="79">
        <v>63</v>
      </c>
      <c r="I30" s="31">
        <v>26</v>
      </c>
      <c r="J30" s="84">
        <v>50</v>
      </c>
      <c r="K30" s="21">
        <v>35</v>
      </c>
      <c r="L30" s="79">
        <v>36</v>
      </c>
      <c r="M30" s="21">
        <v>37</v>
      </c>
      <c r="N30" s="79">
        <v>25</v>
      </c>
      <c r="O30" s="82">
        <v>31</v>
      </c>
      <c r="P30" s="83">
        <v>37</v>
      </c>
    </row>
    <row r="31" spans="2:16" x14ac:dyDescent="0.3">
      <c r="B31" s="71">
        <v>23</v>
      </c>
      <c r="C31" s="78" t="s">
        <v>92</v>
      </c>
      <c r="D31" s="72"/>
      <c r="E31" s="21">
        <v>19</v>
      </c>
      <c r="F31" s="79">
        <v>59</v>
      </c>
      <c r="G31" s="21">
        <v>18</v>
      </c>
      <c r="H31" s="79">
        <v>56</v>
      </c>
      <c r="I31" s="31">
        <v>21</v>
      </c>
      <c r="J31" s="84">
        <v>45</v>
      </c>
      <c r="K31" s="21">
        <v>32</v>
      </c>
      <c r="L31" s="79">
        <v>28</v>
      </c>
      <c r="M31" s="21">
        <v>36</v>
      </c>
      <c r="N31" s="79">
        <v>31</v>
      </c>
      <c r="O31" s="80">
        <v>29</v>
      </c>
      <c r="P31" s="81">
        <v>30</v>
      </c>
    </row>
    <row r="32" spans="2:16" x14ac:dyDescent="0.3">
      <c r="B32" s="70">
        <v>24</v>
      </c>
      <c r="C32" s="78" t="s">
        <v>60</v>
      </c>
      <c r="D32" s="72"/>
      <c r="E32" s="21">
        <v>19</v>
      </c>
      <c r="F32" s="79">
        <v>36</v>
      </c>
      <c r="G32" s="21">
        <v>20</v>
      </c>
      <c r="H32" s="79">
        <v>63</v>
      </c>
      <c r="I32" s="31">
        <v>14</v>
      </c>
      <c r="J32" s="84">
        <v>50</v>
      </c>
      <c r="K32" s="21">
        <v>30</v>
      </c>
      <c r="L32" s="79">
        <v>20</v>
      </c>
      <c r="M32" s="21">
        <v>34</v>
      </c>
      <c r="N32" s="79">
        <v>21</v>
      </c>
      <c r="O32" s="82">
        <v>29</v>
      </c>
      <c r="P32" s="83">
        <v>27</v>
      </c>
    </row>
    <row r="33" spans="2:16" x14ac:dyDescent="0.3">
      <c r="B33" s="71">
        <v>25</v>
      </c>
      <c r="C33" s="78" t="s">
        <v>79</v>
      </c>
      <c r="D33" s="72"/>
      <c r="E33" s="21">
        <v>20</v>
      </c>
      <c r="F33" s="79">
        <v>60</v>
      </c>
      <c r="G33" s="21">
        <v>19</v>
      </c>
      <c r="H33" s="79">
        <v>70</v>
      </c>
      <c r="I33" s="31">
        <v>26</v>
      </c>
      <c r="J33" s="84">
        <v>48</v>
      </c>
      <c r="K33" s="21">
        <v>35</v>
      </c>
      <c r="L33" s="79">
        <v>38</v>
      </c>
      <c r="M33" s="21">
        <v>44</v>
      </c>
      <c r="N33" s="79">
        <v>31</v>
      </c>
      <c r="O33" s="87">
        <v>33</v>
      </c>
      <c r="P33" s="88">
        <v>39</v>
      </c>
    </row>
    <row r="34" spans="2:16" x14ac:dyDescent="0.3">
      <c r="B34" s="70">
        <v>26</v>
      </c>
      <c r="C34" s="78" t="s">
        <v>80</v>
      </c>
      <c r="D34" s="72"/>
      <c r="E34" s="21">
        <v>21</v>
      </c>
      <c r="F34" s="79">
        <v>52</v>
      </c>
      <c r="G34" s="21">
        <v>29</v>
      </c>
      <c r="H34" s="79">
        <v>63</v>
      </c>
      <c r="I34" s="31">
        <v>19</v>
      </c>
      <c r="J34" s="84">
        <v>52</v>
      </c>
      <c r="K34" s="21">
        <v>31</v>
      </c>
      <c r="L34" s="79">
        <v>36</v>
      </c>
      <c r="M34" s="21">
        <v>35</v>
      </c>
      <c r="N34" s="79">
        <v>34</v>
      </c>
      <c r="O34" s="82">
        <v>28</v>
      </c>
      <c r="P34" s="83">
        <v>39</v>
      </c>
    </row>
    <row r="35" spans="2:16" x14ac:dyDescent="0.3">
      <c r="B35" s="71">
        <v>27</v>
      </c>
      <c r="C35" s="78" t="s">
        <v>81</v>
      </c>
      <c r="D35" s="72"/>
      <c r="E35" s="21">
        <v>16</v>
      </c>
      <c r="F35" s="79">
        <v>53</v>
      </c>
      <c r="G35" s="21">
        <v>13</v>
      </c>
      <c r="H35" s="79">
        <v>45</v>
      </c>
      <c r="I35" s="31">
        <v>21</v>
      </c>
      <c r="J35" s="84">
        <v>46</v>
      </c>
      <c r="K35" s="21">
        <v>36</v>
      </c>
      <c r="L35" s="79">
        <v>34</v>
      </c>
      <c r="M35" s="21">
        <v>36</v>
      </c>
      <c r="N35" s="79">
        <v>35</v>
      </c>
      <c r="O35" s="80">
        <v>30</v>
      </c>
      <c r="P35" s="81">
        <v>27</v>
      </c>
    </row>
    <row r="36" spans="2:16" x14ac:dyDescent="0.3">
      <c r="B36" s="70">
        <v>28</v>
      </c>
      <c r="C36" s="78" t="s">
        <v>82</v>
      </c>
      <c r="D36" s="72"/>
      <c r="E36" s="6">
        <v>14</v>
      </c>
      <c r="F36" s="89">
        <v>55</v>
      </c>
      <c r="G36" s="6">
        <v>14</v>
      </c>
      <c r="H36" s="89">
        <v>53</v>
      </c>
      <c r="I36" s="7">
        <v>24</v>
      </c>
      <c r="J36" s="90">
        <v>55</v>
      </c>
      <c r="K36" s="6">
        <v>26</v>
      </c>
      <c r="L36" s="89">
        <v>34</v>
      </c>
      <c r="M36" s="6">
        <v>29</v>
      </c>
      <c r="N36" s="89">
        <v>27</v>
      </c>
      <c r="O36" s="82">
        <v>30</v>
      </c>
      <c r="P36" s="83">
        <v>37</v>
      </c>
    </row>
    <row r="37" spans="2:16" x14ac:dyDescent="0.3">
      <c r="B37" s="71">
        <v>29</v>
      </c>
      <c r="C37" s="78" t="s">
        <v>83</v>
      </c>
      <c r="D37" s="72"/>
      <c r="E37" s="6">
        <v>20</v>
      </c>
      <c r="F37" s="89">
        <v>43</v>
      </c>
      <c r="G37" s="6">
        <v>16</v>
      </c>
      <c r="H37" s="89">
        <v>43</v>
      </c>
      <c r="I37" s="7">
        <v>21</v>
      </c>
      <c r="J37" s="90">
        <v>43</v>
      </c>
      <c r="K37" s="6">
        <v>28</v>
      </c>
      <c r="L37" s="89">
        <v>24</v>
      </c>
      <c r="M37" s="6">
        <v>33</v>
      </c>
      <c r="N37" s="89">
        <v>25</v>
      </c>
      <c r="O37" s="80">
        <v>31</v>
      </c>
      <c r="P37" s="81">
        <v>27</v>
      </c>
    </row>
    <row r="38" spans="2:16" x14ac:dyDescent="0.3">
      <c r="B38" s="70">
        <v>30</v>
      </c>
      <c r="C38" s="78" t="s">
        <v>84</v>
      </c>
      <c r="D38" s="72"/>
      <c r="E38" s="6">
        <v>19</v>
      </c>
      <c r="F38" s="89">
        <v>66</v>
      </c>
      <c r="G38" s="21">
        <v>19</v>
      </c>
      <c r="H38" s="89">
        <v>70</v>
      </c>
      <c r="I38" s="6">
        <v>22</v>
      </c>
      <c r="J38" s="89">
        <v>53</v>
      </c>
      <c r="K38" s="6">
        <v>38</v>
      </c>
      <c r="L38" s="89">
        <v>44</v>
      </c>
      <c r="M38" s="6">
        <v>28</v>
      </c>
      <c r="N38" s="89">
        <v>41</v>
      </c>
      <c r="O38" s="82">
        <v>32</v>
      </c>
      <c r="P38" s="83">
        <v>45</v>
      </c>
    </row>
    <row r="39" spans="2:16" x14ac:dyDescent="0.3">
      <c r="B39" s="71">
        <v>31</v>
      </c>
      <c r="C39" s="78" t="s">
        <v>85</v>
      </c>
      <c r="D39" s="72"/>
      <c r="E39" s="6">
        <v>24</v>
      </c>
      <c r="F39" s="89">
        <v>56</v>
      </c>
      <c r="G39" s="6">
        <v>16</v>
      </c>
      <c r="H39" s="89">
        <v>41</v>
      </c>
      <c r="I39" s="7">
        <v>26</v>
      </c>
      <c r="J39" s="90">
        <v>38</v>
      </c>
      <c r="K39" s="6">
        <v>35</v>
      </c>
      <c r="L39" s="89">
        <v>28</v>
      </c>
      <c r="M39" s="6">
        <v>38</v>
      </c>
      <c r="N39" s="89">
        <v>27</v>
      </c>
      <c r="O39" s="80">
        <v>32</v>
      </c>
      <c r="P39" s="81">
        <v>30</v>
      </c>
    </row>
    <row r="40" spans="2:16" x14ac:dyDescent="0.3">
      <c r="B40" s="70">
        <v>32</v>
      </c>
      <c r="C40" s="78" t="s">
        <v>61</v>
      </c>
      <c r="D40" s="72"/>
      <c r="E40" s="6">
        <v>15</v>
      </c>
      <c r="F40" s="89">
        <v>25</v>
      </c>
      <c r="G40" s="6">
        <v>12</v>
      </c>
      <c r="H40" s="89">
        <v>9</v>
      </c>
      <c r="I40" s="7">
        <v>15</v>
      </c>
      <c r="J40" s="90">
        <v>38</v>
      </c>
      <c r="K40" s="6">
        <v>20</v>
      </c>
      <c r="L40" s="89">
        <v>12</v>
      </c>
      <c r="M40" s="6">
        <v>22</v>
      </c>
      <c r="N40" s="89">
        <v>30</v>
      </c>
      <c r="O40" s="82">
        <v>27</v>
      </c>
      <c r="P40" s="83">
        <v>13</v>
      </c>
    </row>
    <row r="41" spans="2:16" x14ac:dyDescent="0.3">
      <c r="B41" s="71">
        <v>33</v>
      </c>
      <c r="C41" s="78" t="s">
        <v>86</v>
      </c>
      <c r="D41" s="72"/>
      <c r="E41" s="6">
        <v>22</v>
      </c>
      <c r="F41" s="89">
        <v>57</v>
      </c>
      <c r="G41" s="6">
        <v>17</v>
      </c>
      <c r="H41" s="89">
        <v>63</v>
      </c>
      <c r="I41" s="7">
        <v>25</v>
      </c>
      <c r="J41" s="90">
        <v>57</v>
      </c>
      <c r="K41" s="6">
        <v>32</v>
      </c>
      <c r="L41" s="89">
        <v>44</v>
      </c>
      <c r="M41" s="6">
        <v>36</v>
      </c>
      <c r="N41" s="89">
        <v>38</v>
      </c>
      <c r="O41" s="80">
        <v>30</v>
      </c>
      <c r="P41" s="81">
        <v>39</v>
      </c>
    </row>
    <row r="42" spans="2:16" x14ac:dyDescent="0.3">
      <c r="B42" s="70">
        <v>34</v>
      </c>
      <c r="C42" s="78" t="s">
        <v>87</v>
      </c>
      <c r="D42" s="72"/>
      <c r="E42" s="6">
        <v>24</v>
      </c>
      <c r="F42" s="89">
        <v>66</v>
      </c>
      <c r="G42" s="6">
        <v>17</v>
      </c>
      <c r="H42" s="89">
        <v>63</v>
      </c>
      <c r="I42" s="7">
        <v>21</v>
      </c>
      <c r="J42" s="90">
        <v>55</v>
      </c>
      <c r="K42" s="6">
        <v>38</v>
      </c>
      <c r="L42" s="89">
        <v>35</v>
      </c>
      <c r="M42" s="6">
        <v>42</v>
      </c>
      <c r="N42" s="89">
        <v>33</v>
      </c>
      <c r="O42" s="82">
        <v>33</v>
      </c>
      <c r="P42" s="83">
        <v>37</v>
      </c>
    </row>
    <row r="43" spans="2:16" x14ac:dyDescent="0.3">
      <c r="B43" s="71">
        <v>35</v>
      </c>
      <c r="C43" s="78" t="s">
        <v>93</v>
      </c>
      <c r="D43" s="72"/>
      <c r="E43" s="6">
        <v>19</v>
      </c>
      <c r="F43" s="89">
        <v>60</v>
      </c>
      <c r="G43" s="6">
        <v>17</v>
      </c>
      <c r="H43" s="89">
        <v>64</v>
      </c>
      <c r="I43" s="7">
        <v>21</v>
      </c>
      <c r="J43" s="90">
        <v>55</v>
      </c>
      <c r="K43" s="6">
        <v>26</v>
      </c>
      <c r="L43" s="89">
        <v>36</v>
      </c>
      <c r="M43" s="6">
        <v>39</v>
      </c>
      <c r="N43" s="89">
        <v>27</v>
      </c>
      <c r="O43" s="80">
        <v>31</v>
      </c>
      <c r="P43" s="81">
        <v>40</v>
      </c>
    </row>
    <row r="44" spans="2:16" x14ac:dyDescent="0.3">
      <c r="B44" s="70">
        <v>36</v>
      </c>
      <c r="C44" s="78" t="s">
        <v>94</v>
      </c>
      <c r="D44" s="72"/>
      <c r="E44" s="6">
        <v>22</v>
      </c>
      <c r="F44" s="89">
        <v>42</v>
      </c>
      <c r="G44" s="6">
        <v>13</v>
      </c>
      <c r="H44" s="89">
        <v>52</v>
      </c>
      <c r="I44" s="7">
        <v>21</v>
      </c>
      <c r="J44" s="90">
        <v>45</v>
      </c>
      <c r="K44" s="6">
        <v>30</v>
      </c>
      <c r="L44" s="89">
        <v>28</v>
      </c>
      <c r="M44" s="6">
        <v>36</v>
      </c>
      <c r="N44" s="89">
        <v>34</v>
      </c>
      <c r="O44" s="82">
        <v>29</v>
      </c>
      <c r="P44" s="83">
        <v>38</v>
      </c>
    </row>
    <row r="45" spans="2:16" x14ac:dyDescent="0.3">
      <c r="B45" s="71">
        <v>37</v>
      </c>
      <c r="C45" s="78" t="s">
        <v>95</v>
      </c>
      <c r="D45" s="72"/>
      <c r="E45" s="6">
        <v>18</v>
      </c>
      <c r="F45" s="89">
        <v>43</v>
      </c>
      <c r="G45" s="6">
        <v>14</v>
      </c>
      <c r="H45" s="89">
        <v>35</v>
      </c>
      <c r="I45" s="7">
        <v>21</v>
      </c>
      <c r="J45" s="90">
        <v>43</v>
      </c>
      <c r="K45" s="6">
        <v>30</v>
      </c>
      <c r="L45" s="89">
        <v>21</v>
      </c>
      <c r="M45" s="6">
        <v>34</v>
      </c>
      <c r="N45" s="89">
        <v>27</v>
      </c>
      <c r="O45" s="80">
        <v>27</v>
      </c>
      <c r="P45" s="81">
        <v>27</v>
      </c>
    </row>
    <row r="46" spans="2:16" x14ac:dyDescent="0.3">
      <c r="B46" s="70">
        <v>38</v>
      </c>
      <c r="C46" s="78" t="s">
        <v>96</v>
      </c>
      <c r="D46" s="72"/>
      <c r="E46" s="6">
        <v>24</v>
      </c>
      <c r="F46" s="89">
        <v>69</v>
      </c>
      <c r="G46" s="6">
        <v>14</v>
      </c>
      <c r="H46" s="89">
        <v>70</v>
      </c>
      <c r="I46" s="7">
        <v>26</v>
      </c>
      <c r="J46" s="90">
        <v>52</v>
      </c>
      <c r="K46" s="6">
        <v>40</v>
      </c>
      <c r="L46" s="89">
        <v>35</v>
      </c>
      <c r="M46" s="6">
        <v>42</v>
      </c>
      <c r="N46" s="89">
        <v>38</v>
      </c>
      <c r="O46" s="82">
        <v>31</v>
      </c>
      <c r="P46" s="83">
        <v>40</v>
      </c>
    </row>
    <row r="47" spans="2:16" x14ac:dyDescent="0.3">
      <c r="B47" s="71">
        <v>39</v>
      </c>
      <c r="C47" s="78" t="s">
        <v>97</v>
      </c>
      <c r="D47" s="72"/>
      <c r="E47" s="6">
        <v>16</v>
      </c>
      <c r="F47" s="89">
        <v>34</v>
      </c>
      <c r="G47" s="6">
        <v>13</v>
      </c>
      <c r="H47" s="89">
        <v>50</v>
      </c>
      <c r="I47" s="7">
        <v>18</v>
      </c>
      <c r="J47" s="90">
        <v>28</v>
      </c>
      <c r="K47" s="6">
        <v>28</v>
      </c>
      <c r="L47" s="89">
        <v>27</v>
      </c>
      <c r="M47" s="6">
        <v>32</v>
      </c>
      <c r="N47" s="89">
        <v>32</v>
      </c>
      <c r="O47" s="80">
        <v>32</v>
      </c>
      <c r="P47" s="81">
        <v>24</v>
      </c>
    </row>
    <row r="48" spans="2:16" x14ac:dyDescent="0.3">
      <c r="B48" s="70">
        <v>40</v>
      </c>
      <c r="C48" s="78" t="s">
        <v>98</v>
      </c>
      <c r="D48" s="72"/>
      <c r="E48" s="6">
        <v>20</v>
      </c>
      <c r="F48" s="89">
        <v>67</v>
      </c>
      <c r="G48" s="6">
        <v>16</v>
      </c>
      <c r="H48" s="89">
        <v>69</v>
      </c>
      <c r="I48" s="7">
        <v>19</v>
      </c>
      <c r="J48" s="90">
        <v>48</v>
      </c>
      <c r="K48" s="6">
        <v>36</v>
      </c>
      <c r="L48" s="89">
        <v>36</v>
      </c>
      <c r="M48" s="6">
        <v>39</v>
      </c>
      <c r="N48" s="89">
        <v>39</v>
      </c>
      <c r="O48" s="85">
        <v>29</v>
      </c>
      <c r="P48" s="86">
        <v>33</v>
      </c>
    </row>
    <row r="49" spans="2:16" x14ac:dyDescent="0.3">
      <c r="B49" s="71">
        <v>41</v>
      </c>
      <c r="C49" s="78" t="s">
        <v>99</v>
      </c>
      <c r="D49" s="72"/>
      <c r="E49" s="6">
        <v>20</v>
      </c>
      <c r="F49" s="89">
        <v>57</v>
      </c>
      <c r="G49" s="6">
        <v>14</v>
      </c>
      <c r="H49" s="89">
        <v>45</v>
      </c>
      <c r="I49" s="7">
        <v>18</v>
      </c>
      <c r="J49" s="90">
        <v>53</v>
      </c>
      <c r="K49" s="6">
        <v>32</v>
      </c>
      <c r="L49" s="89">
        <v>33</v>
      </c>
      <c r="M49" s="6">
        <v>29</v>
      </c>
      <c r="N49" s="89">
        <v>31</v>
      </c>
      <c r="O49" s="80">
        <v>31</v>
      </c>
      <c r="P49" s="81">
        <v>34</v>
      </c>
    </row>
    <row r="50" spans="2:16" x14ac:dyDescent="0.3">
      <c r="B50" s="70">
        <v>42</v>
      </c>
      <c r="C50" s="78" t="s">
        <v>100</v>
      </c>
      <c r="D50" s="72"/>
      <c r="E50" s="6">
        <v>16</v>
      </c>
      <c r="F50" s="89">
        <v>28</v>
      </c>
      <c r="G50" s="6">
        <v>14</v>
      </c>
      <c r="H50" s="89">
        <v>38</v>
      </c>
      <c r="I50" s="7">
        <v>15</v>
      </c>
      <c r="J50" s="90">
        <v>48</v>
      </c>
      <c r="K50" s="6">
        <v>26</v>
      </c>
      <c r="L50" s="89">
        <v>22</v>
      </c>
      <c r="M50" s="6">
        <v>31</v>
      </c>
      <c r="N50" s="89">
        <v>29</v>
      </c>
      <c r="O50" s="82">
        <v>30</v>
      </c>
      <c r="P50" s="83">
        <v>30</v>
      </c>
    </row>
    <row r="51" spans="2:16" x14ac:dyDescent="0.3">
      <c r="B51" s="71">
        <v>43</v>
      </c>
      <c r="C51" s="78" t="s">
        <v>101</v>
      </c>
      <c r="D51" s="72"/>
      <c r="E51" s="6">
        <v>16</v>
      </c>
      <c r="F51" s="89">
        <v>39</v>
      </c>
      <c r="G51" s="6">
        <v>13</v>
      </c>
      <c r="H51" s="89">
        <v>34</v>
      </c>
      <c r="I51" s="7">
        <v>16</v>
      </c>
      <c r="J51" s="90">
        <v>32</v>
      </c>
      <c r="K51" s="6">
        <v>24</v>
      </c>
      <c r="L51" s="89">
        <v>21</v>
      </c>
      <c r="M51" s="6">
        <v>27</v>
      </c>
      <c r="N51" s="89">
        <v>24</v>
      </c>
      <c r="O51" s="80">
        <v>31</v>
      </c>
      <c r="P51" s="81">
        <v>27</v>
      </c>
    </row>
    <row r="52" spans="2:16" x14ac:dyDescent="0.3">
      <c r="B52" s="70">
        <v>44</v>
      </c>
      <c r="C52" s="78" t="s">
        <v>102</v>
      </c>
      <c r="D52" s="72"/>
      <c r="E52" s="6">
        <v>16</v>
      </c>
      <c r="F52" s="89">
        <v>56</v>
      </c>
      <c r="G52" s="6">
        <v>15</v>
      </c>
      <c r="H52" s="89">
        <v>70</v>
      </c>
      <c r="I52" s="7">
        <v>17</v>
      </c>
      <c r="J52" s="90">
        <v>56</v>
      </c>
      <c r="K52" s="6">
        <v>26</v>
      </c>
      <c r="L52" s="89">
        <v>34</v>
      </c>
      <c r="M52" s="6">
        <v>32</v>
      </c>
      <c r="N52" s="89">
        <v>31</v>
      </c>
      <c r="O52" s="82">
        <v>30</v>
      </c>
      <c r="P52" s="83">
        <v>36</v>
      </c>
    </row>
    <row r="53" spans="2:16" x14ac:dyDescent="0.3">
      <c r="B53" s="71">
        <v>45</v>
      </c>
      <c r="C53" s="78" t="s">
        <v>103</v>
      </c>
      <c r="D53" s="72"/>
      <c r="E53" s="6">
        <v>22</v>
      </c>
      <c r="F53" s="89">
        <v>42</v>
      </c>
      <c r="G53" s="6">
        <v>15</v>
      </c>
      <c r="H53" s="89">
        <v>57</v>
      </c>
      <c r="I53" s="7">
        <v>21</v>
      </c>
      <c r="J53" s="90">
        <v>45</v>
      </c>
      <c r="K53" s="6">
        <v>31</v>
      </c>
      <c r="L53" s="89">
        <v>34</v>
      </c>
      <c r="M53" s="6">
        <v>31</v>
      </c>
      <c r="N53" s="89">
        <v>33</v>
      </c>
      <c r="O53" s="80">
        <v>30</v>
      </c>
      <c r="P53" s="81">
        <v>31</v>
      </c>
    </row>
    <row r="54" spans="2:16" x14ac:dyDescent="0.3">
      <c r="B54" s="70">
        <v>46</v>
      </c>
      <c r="C54" s="78" t="s">
        <v>62</v>
      </c>
      <c r="D54" s="72"/>
      <c r="E54" s="6">
        <v>20</v>
      </c>
      <c r="F54" s="89">
        <v>55</v>
      </c>
      <c r="G54" s="6">
        <v>15</v>
      </c>
      <c r="H54" s="89">
        <v>50</v>
      </c>
      <c r="I54" s="7">
        <v>25</v>
      </c>
      <c r="J54" s="90">
        <v>48</v>
      </c>
      <c r="K54" s="6">
        <v>33</v>
      </c>
      <c r="L54" s="89">
        <v>29</v>
      </c>
      <c r="M54" s="6">
        <v>35</v>
      </c>
      <c r="N54" s="89">
        <v>34</v>
      </c>
      <c r="O54" s="85">
        <v>28</v>
      </c>
      <c r="P54" s="86">
        <v>25</v>
      </c>
    </row>
    <row r="55" spans="2:16" x14ac:dyDescent="0.3">
      <c r="B55" s="71">
        <v>47</v>
      </c>
      <c r="C55" s="78" t="s">
        <v>104</v>
      </c>
      <c r="D55" s="72"/>
      <c r="E55" s="6">
        <v>23</v>
      </c>
      <c r="F55" s="89">
        <v>48</v>
      </c>
      <c r="G55" s="6">
        <v>16</v>
      </c>
      <c r="H55" s="89">
        <v>56</v>
      </c>
      <c r="I55" s="7">
        <v>24</v>
      </c>
      <c r="J55" s="90">
        <v>52</v>
      </c>
      <c r="K55" s="6">
        <v>35</v>
      </c>
      <c r="L55" s="89">
        <v>37</v>
      </c>
      <c r="M55" s="6">
        <v>41</v>
      </c>
      <c r="N55" s="89">
        <v>29</v>
      </c>
      <c r="O55" s="80">
        <v>34</v>
      </c>
      <c r="P55" s="81">
        <v>39</v>
      </c>
    </row>
    <row r="56" spans="2:16" x14ac:dyDescent="0.3">
      <c r="B56" s="70">
        <v>48</v>
      </c>
      <c r="C56" s="78" t="s">
        <v>105</v>
      </c>
      <c r="D56" s="72"/>
      <c r="E56" s="6">
        <v>23</v>
      </c>
      <c r="F56" s="89">
        <v>39</v>
      </c>
      <c r="G56" s="6">
        <v>16</v>
      </c>
      <c r="H56" s="89">
        <v>41</v>
      </c>
      <c r="I56" s="7">
        <v>26</v>
      </c>
      <c r="J56" s="90">
        <v>46</v>
      </c>
      <c r="K56" s="6">
        <v>31</v>
      </c>
      <c r="L56" s="89">
        <v>30</v>
      </c>
      <c r="M56" s="6">
        <v>40</v>
      </c>
      <c r="N56" s="89">
        <v>31</v>
      </c>
      <c r="O56" s="82">
        <v>32</v>
      </c>
      <c r="P56" s="83">
        <v>38</v>
      </c>
    </row>
    <row r="57" spans="2:16" x14ac:dyDescent="0.3">
      <c r="B57" s="71">
        <v>49</v>
      </c>
      <c r="C57" s="78" t="s">
        <v>106</v>
      </c>
      <c r="D57" s="72"/>
      <c r="E57" s="6">
        <v>24</v>
      </c>
      <c r="F57" s="89">
        <v>39</v>
      </c>
      <c r="G57" s="6">
        <v>20</v>
      </c>
      <c r="H57" s="89">
        <v>59</v>
      </c>
      <c r="I57" s="7">
        <v>24</v>
      </c>
      <c r="J57" s="90">
        <v>46</v>
      </c>
      <c r="K57" s="6">
        <v>37</v>
      </c>
      <c r="L57" s="89">
        <v>26</v>
      </c>
      <c r="M57" s="6">
        <v>46</v>
      </c>
      <c r="N57" s="89">
        <v>26</v>
      </c>
      <c r="O57" s="80">
        <v>32</v>
      </c>
      <c r="P57" s="81">
        <v>26</v>
      </c>
    </row>
    <row r="58" spans="2:16" x14ac:dyDescent="0.3">
      <c r="B58" s="70">
        <v>50</v>
      </c>
      <c r="C58" s="78" t="s">
        <v>63</v>
      </c>
      <c r="D58" s="72"/>
      <c r="E58" s="6">
        <v>17</v>
      </c>
      <c r="F58" s="89">
        <v>28</v>
      </c>
      <c r="G58" s="6">
        <v>12</v>
      </c>
      <c r="H58" s="89">
        <v>5</v>
      </c>
      <c r="I58" s="7">
        <v>16</v>
      </c>
      <c r="J58" s="90">
        <v>45</v>
      </c>
      <c r="K58" s="6">
        <v>29</v>
      </c>
      <c r="L58" s="89">
        <v>25</v>
      </c>
      <c r="M58" s="6">
        <v>28</v>
      </c>
      <c r="N58" s="89">
        <v>21</v>
      </c>
      <c r="O58" s="82">
        <v>32</v>
      </c>
      <c r="P58" s="83">
        <v>29</v>
      </c>
    </row>
    <row r="59" spans="2:16" x14ac:dyDescent="0.3">
      <c r="B59" s="71">
        <v>51</v>
      </c>
      <c r="C59" s="78" t="s">
        <v>107</v>
      </c>
      <c r="D59" s="72"/>
      <c r="E59" s="6">
        <v>16</v>
      </c>
      <c r="F59" s="89">
        <v>26</v>
      </c>
      <c r="G59" s="6">
        <v>12</v>
      </c>
      <c r="H59" s="89">
        <v>6</v>
      </c>
      <c r="I59" s="7">
        <v>20</v>
      </c>
      <c r="J59" s="90">
        <v>34</v>
      </c>
      <c r="K59" s="6">
        <v>30</v>
      </c>
      <c r="L59" s="89">
        <v>13</v>
      </c>
      <c r="M59" s="6">
        <v>32</v>
      </c>
      <c r="N59" s="89">
        <v>33</v>
      </c>
      <c r="O59" s="80">
        <v>30</v>
      </c>
      <c r="P59" s="81">
        <v>31</v>
      </c>
    </row>
    <row r="60" spans="2:16" x14ac:dyDescent="0.3">
      <c r="B60" s="70">
        <v>52</v>
      </c>
      <c r="C60" s="78" t="s">
        <v>108</v>
      </c>
      <c r="D60" s="72"/>
      <c r="E60" s="6">
        <v>22</v>
      </c>
      <c r="F60" s="89">
        <v>59</v>
      </c>
      <c r="G60" s="6">
        <v>16</v>
      </c>
      <c r="H60" s="89">
        <v>70</v>
      </c>
      <c r="I60" s="7">
        <v>18</v>
      </c>
      <c r="J60" s="90">
        <v>55</v>
      </c>
      <c r="K60" s="6">
        <v>34</v>
      </c>
      <c r="L60" s="89">
        <v>33</v>
      </c>
      <c r="M60" s="6">
        <v>43</v>
      </c>
      <c r="N60" s="89">
        <v>36</v>
      </c>
      <c r="O60" s="80">
        <v>33</v>
      </c>
      <c r="P60" s="81">
        <v>37</v>
      </c>
    </row>
    <row r="61" spans="2:16" x14ac:dyDescent="0.3">
      <c r="B61" s="71">
        <v>53</v>
      </c>
      <c r="C61" s="78" t="s">
        <v>109</v>
      </c>
      <c r="D61" s="72"/>
      <c r="E61" s="6">
        <v>23</v>
      </c>
      <c r="F61" s="89">
        <v>38</v>
      </c>
      <c r="G61" s="6">
        <v>17</v>
      </c>
      <c r="H61" s="89">
        <v>43</v>
      </c>
      <c r="I61" s="7">
        <v>20</v>
      </c>
      <c r="J61" s="90">
        <v>48</v>
      </c>
      <c r="K61" s="6">
        <v>36</v>
      </c>
      <c r="L61" s="89">
        <v>29</v>
      </c>
      <c r="M61" s="6">
        <v>40</v>
      </c>
      <c r="N61" s="89">
        <v>27</v>
      </c>
      <c r="O61" s="82">
        <v>35</v>
      </c>
      <c r="P61" s="83">
        <v>35</v>
      </c>
    </row>
    <row r="62" spans="2:16" x14ac:dyDescent="0.3">
      <c r="B62" s="70">
        <v>54</v>
      </c>
      <c r="C62" s="78" t="s">
        <v>110</v>
      </c>
      <c r="D62" s="72"/>
      <c r="E62" s="6">
        <v>16</v>
      </c>
      <c r="F62" s="89">
        <v>62</v>
      </c>
      <c r="G62" s="6">
        <v>16</v>
      </c>
      <c r="H62" s="89">
        <v>66</v>
      </c>
      <c r="I62" s="7">
        <v>18</v>
      </c>
      <c r="J62" s="90">
        <v>59</v>
      </c>
      <c r="K62" s="6">
        <v>30</v>
      </c>
      <c r="L62" s="89">
        <v>32</v>
      </c>
      <c r="M62" s="6">
        <v>40</v>
      </c>
      <c r="N62" s="89">
        <v>36</v>
      </c>
      <c r="O62" s="80">
        <v>32</v>
      </c>
      <c r="P62" s="81">
        <v>43</v>
      </c>
    </row>
    <row r="63" spans="2:16" x14ac:dyDescent="0.3">
      <c r="B63" s="71">
        <v>55</v>
      </c>
      <c r="C63" s="78" t="s">
        <v>111</v>
      </c>
      <c r="D63" s="72"/>
      <c r="E63" s="6">
        <v>18</v>
      </c>
      <c r="F63" s="89">
        <v>36</v>
      </c>
      <c r="G63" s="6">
        <v>16</v>
      </c>
      <c r="H63" s="89">
        <v>43</v>
      </c>
      <c r="I63" s="7">
        <v>19</v>
      </c>
      <c r="J63" s="90">
        <v>39</v>
      </c>
      <c r="K63" s="6">
        <v>28</v>
      </c>
      <c r="L63" s="89">
        <v>31</v>
      </c>
      <c r="M63" s="6">
        <v>36</v>
      </c>
      <c r="N63" s="89">
        <v>22</v>
      </c>
      <c r="O63" s="82">
        <v>31</v>
      </c>
      <c r="P63" s="83">
        <v>25</v>
      </c>
    </row>
    <row r="64" spans="2:16" x14ac:dyDescent="0.3">
      <c r="B64" s="70">
        <v>56</v>
      </c>
      <c r="C64" s="78" t="s">
        <v>112</v>
      </c>
      <c r="D64" s="72"/>
      <c r="E64" s="6">
        <v>19</v>
      </c>
      <c r="F64" s="89">
        <v>41</v>
      </c>
      <c r="G64" s="6">
        <v>13</v>
      </c>
      <c r="H64" s="89">
        <v>28</v>
      </c>
      <c r="I64" s="7">
        <v>17</v>
      </c>
      <c r="J64" s="90">
        <v>45</v>
      </c>
      <c r="K64" s="6">
        <v>28</v>
      </c>
      <c r="L64" s="89">
        <v>29</v>
      </c>
      <c r="M64" s="6">
        <v>30</v>
      </c>
      <c r="N64" s="89">
        <v>20</v>
      </c>
      <c r="O64" s="80">
        <v>30</v>
      </c>
      <c r="P64" s="81">
        <v>29</v>
      </c>
    </row>
    <row r="65" spans="2:16" x14ac:dyDescent="0.3">
      <c r="B65" s="71">
        <v>57</v>
      </c>
      <c r="C65" s="78" t="s">
        <v>113</v>
      </c>
      <c r="D65" s="72"/>
      <c r="E65" s="6">
        <v>22</v>
      </c>
      <c r="F65" s="89">
        <v>46</v>
      </c>
      <c r="G65" s="6">
        <v>18</v>
      </c>
      <c r="H65" s="89">
        <v>53</v>
      </c>
      <c r="I65" s="7">
        <v>22</v>
      </c>
      <c r="J65" s="90">
        <v>45</v>
      </c>
      <c r="K65" s="6">
        <v>26</v>
      </c>
      <c r="L65" s="89">
        <v>31</v>
      </c>
      <c r="M65" s="6">
        <v>30</v>
      </c>
      <c r="N65" s="89">
        <v>30</v>
      </c>
      <c r="O65" s="80">
        <v>31</v>
      </c>
      <c r="P65" s="81">
        <v>27</v>
      </c>
    </row>
    <row r="66" spans="2:16" x14ac:dyDescent="0.3">
      <c r="B66" s="70">
        <v>58</v>
      </c>
      <c r="C66" s="78" t="s">
        <v>114</v>
      </c>
      <c r="D66" s="72"/>
      <c r="E66" s="6">
        <v>22</v>
      </c>
      <c r="F66" s="89">
        <v>64</v>
      </c>
      <c r="G66" s="6">
        <v>20</v>
      </c>
      <c r="H66" s="89">
        <v>70</v>
      </c>
      <c r="I66" s="7">
        <v>27</v>
      </c>
      <c r="J66" s="90">
        <v>52</v>
      </c>
      <c r="K66" s="6">
        <v>37</v>
      </c>
      <c r="L66" s="89">
        <v>30</v>
      </c>
      <c r="M66" s="6">
        <v>36</v>
      </c>
      <c r="N66" s="89">
        <v>41</v>
      </c>
      <c r="O66" s="82">
        <v>31</v>
      </c>
      <c r="P66" s="83">
        <v>42</v>
      </c>
    </row>
    <row r="67" spans="2:16" x14ac:dyDescent="0.3">
      <c r="B67" s="71">
        <v>59</v>
      </c>
      <c r="C67" s="78" t="s">
        <v>115</v>
      </c>
      <c r="D67" s="72"/>
      <c r="E67" s="6">
        <v>22</v>
      </c>
      <c r="F67" s="89">
        <v>28</v>
      </c>
      <c r="G67" s="6">
        <v>17</v>
      </c>
      <c r="H67" s="89">
        <v>35</v>
      </c>
      <c r="I67" s="7">
        <v>17</v>
      </c>
      <c r="J67" s="90">
        <v>35</v>
      </c>
      <c r="K67" s="6">
        <v>29</v>
      </c>
      <c r="L67" s="89">
        <v>22</v>
      </c>
      <c r="M67" s="6">
        <v>34</v>
      </c>
      <c r="N67" s="89">
        <v>29</v>
      </c>
      <c r="O67" s="80">
        <v>30</v>
      </c>
      <c r="P67" s="81">
        <v>20</v>
      </c>
    </row>
    <row r="68" spans="2:16" x14ac:dyDescent="0.3">
      <c r="B68" s="70">
        <v>60</v>
      </c>
      <c r="C68" s="78" t="s">
        <v>116</v>
      </c>
      <c r="D68" s="72"/>
      <c r="E68" s="6">
        <v>16</v>
      </c>
      <c r="F68" s="89">
        <v>42</v>
      </c>
      <c r="G68" s="6">
        <v>14</v>
      </c>
      <c r="H68" s="89">
        <v>36</v>
      </c>
      <c r="I68" s="7">
        <v>17</v>
      </c>
      <c r="J68" s="90">
        <v>36</v>
      </c>
      <c r="K68" s="6">
        <v>26</v>
      </c>
      <c r="L68" s="90">
        <v>26</v>
      </c>
      <c r="M68" s="6">
        <v>20</v>
      </c>
      <c r="N68" s="89">
        <v>21</v>
      </c>
      <c r="O68" s="21">
        <v>32</v>
      </c>
      <c r="P68" s="89">
        <v>25</v>
      </c>
    </row>
    <row r="69" spans="2:16" x14ac:dyDescent="0.3">
      <c r="B69" s="71">
        <v>61</v>
      </c>
      <c r="C69" s="78" t="s">
        <v>117</v>
      </c>
      <c r="D69" s="72"/>
      <c r="E69" s="6">
        <v>21</v>
      </c>
      <c r="F69" s="89">
        <v>39</v>
      </c>
      <c r="G69" s="6">
        <v>16</v>
      </c>
      <c r="H69" s="89">
        <v>57</v>
      </c>
      <c r="I69" s="7">
        <v>22</v>
      </c>
      <c r="J69" s="90">
        <v>39</v>
      </c>
      <c r="K69" s="6">
        <v>33</v>
      </c>
      <c r="L69" s="90">
        <v>29</v>
      </c>
      <c r="M69" s="6">
        <v>37</v>
      </c>
      <c r="N69" s="89">
        <v>30</v>
      </c>
      <c r="O69" s="21">
        <v>31</v>
      </c>
      <c r="P69" s="89">
        <v>32</v>
      </c>
    </row>
    <row r="70" spans="2:16" x14ac:dyDescent="0.3">
      <c r="B70" s="70">
        <v>62</v>
      </c>
      <c r="C70" s="78" t="s">
        <v>118</v>
      </c>
      <c r="D70" s="72"/>
      <c r="E70" s="6">
        <v>25</v>
      </c>
      <c r="F70" s="89">
        <v>56</v>
      </c>
      <c r="G70" s="6">
        <v>16</v>
      </c>
      <c r="H70" s="89">
        <v>63</v>
      </c>
      <c r="I70" s="7">
        <v>27</v>
      </c>
      <c r="J70" s="90">
        <v>42</v>
      </c>
      <c r="K70" s="6">
        <v>39</v>
      </c>
      <c r="L70" s="90">
        <v>30</v>
      </c>
      <c r="M70" s="6">
        <v>43</v>
      </c>
      <c r="N70" s="89">
        <v>42</v>
      </c>
      <c r="O70" s="21">
        <v>37</v>
      </c>
      <c r="P70" s="89">
        <v>37</v>
      </c>
    </row>
    <row r="71" spans="2:16" x14ac:dyDescent="0.3">
      <c r="B71" s="71">
        <v>63</v>
      </c>
      <c r="C71" s="78" t="s">
        <v>119</v>
      </c>
      <c r="D71" s="72"/>
      <c r="E71" s="6">
        <v>18</v>
      </c>
      <c r="F71" s="89">
        <v>36</v>
      </c>
      <c r="G71" s="6">
        <v>12</v>
      </c>
      <c r="H71" s="89">
        <v>60</v>
      </c>
      <c r="I71" s="7">
        <v>16</v>
      </c>
      <c r="J71" s="90">
        <v>50</v>
      </c>
      <c r="K71" s="6">
        <v>28</v>
      </c>
      <c r="L71" s="90">
        <v>26</v>
      </c>
      <c r="M71" s="6">
        <v>32</v>
      </c>
      <c r="N71" s="89">
        <v>29</v>
      </c>
      <c r="O71" s="21">
        <v>29</v>
      </c>
      <c r="P71" s="89">
        <v>33</v>
      </c>
    </row>
    <row r="72" spans="2:16" x14ac:dyDescent="0.3">
      <c r="B72" s="70">
        <v>64</v>
      </c>
      <c r="C72" s="78" t="s">
        <v>120</v>
      </c>
      <c r="D72" s="72"/>
      <c r="E72" s="6">
        <v>20</v>
      </c>
      <c r="F72" s="89">
        <v>53</v>
      </c>
      <c r="G72" s="6">
        <v>17</v>
      </c>
      <c r="H72" s="89">
        <v>62</v>
      </c>
      <c r="I72" s="7">
        <v>20</v>
      </c>
      <c r="J72" s="90">
        <v>55</v>
      </c>
      <c r="K72" s="6">
        <v>32</v>
      </c>
      <c r="L72" s="90">
        <v>34</v>
      </c>
      <c r="M72" s="6">
        <v>39</v>
      </c>
      <c r="N72" s="89">
        <v>31</v>
      </c>
      <c r="O72" s="21">
        <v>32</v>
      </c>
      <c r="P72" s="89">
        <v>39</v>
      </c>
    </row>
    <row r="73" spans="2:16" x14ac:dyDescent="0.3">
      <c r="B73" s="71">
        <v>65</v>
      </c>
      <c r="C73" s="78" t="s">
        <v>121</v>
      </c>
      <c r="D73" s="72"/>
      <c r="E73" s="6">
        <v>24</v>
      </c>
      <c r="F73" s="89">
        <v>56</v>
      </c>
      <c r="G73" s="6">
        <v>13</v>
      </c>
      <c r="H73" s="89">
        <v>64</v>
      </c>
      <c r="I73" s="7">
        <v>23</v>
      </c>
      <c r="J73" s="90">
        <v>56</v>
      </c>
      <c r="K73" s="6">
        <v>31</v>
      </c>
      <c r="L73" s="90">
        <v>40</v>
      </c>
      <c r="M73" s="6">
        <v>37</v>
      </c>
      <c r="N73" s="89">
        <v>35</v>
      </c>
      <c r="O73" s="21">
        <v>33</v>
      </c>
      <c r="P73" s="89">
        <v>42</v>
      </c>
    </row>
    <row r="74" spans="2:16" x14ac:dyDescent="0.3">
      <c r="B74" s="70">
        <v>66</v>
      </c>
      <c r="C74" s="78" t="s">
        <v>122</v>
      </c>
      <c r="D74" s="72"/>
      <c r="E74" s="6">
        <v>22</v>
      </c>
      <c r="F74" s="89">
        <v>60</v>
      </c>
      <c r="G74" s="6">
        <v>16</v>
      </c>
      <c r="H74" s="89">
        <v>62</v>
      </c>
      <c r="I74" s="7">
        <v>19</v>
      </c>
      <c r="J74" s="90">
        <v>55</v>
      </c>
      <c r="K74" s="6">
        <v>33</v>
      </c>
      <c r="L74" s="90">
        <v>30</v>
      </c>
      <c r="M74" s="6">
        <v>32</v>
      </c>
      <c r="N74" s="89">
        <v>36</v>
      </c>
      <c r="O74" s="21">
        <v>32</v>
      </c>
      <c r="P74" s="89">
        <v>35</v>
      </c>
    </row>
    <row r="75" spans="2:16" x14ac:dyDescent="0.3">
      <c r="B75" s="71">
        <v>67</v>
      </c>
      <c r="C75" s="78" t="s">
        <v>123</v>
      </c>
      <c r="D75" s="72"/>
      <c r="E75" s="6">
        <v>15</v>
      </c>
      <c r="F75" s="89">
        <v>45</v>
      </c>
      <c r="G75" s="6">
        <v>12</v>
      </c>
      <c r="H75" s="89">
        <v>70</v>
      </c>
      <c r="I75" s="7">
        <v>15</v>
      </c>
      <c r="J75" s="90">
        <v>49</v>
      </c>
      <c r="K75" s="6">
        <v>23</v>
      </c>
      <c r="L75" s="90">
        <v>31</v>
      </c>
      <c r="M75" s="6">
        <v>25</v>
      </c>
      <c r="N75" s="89">
        <v>36</v>
      </c>
      <c r="O75" s="21">
        <v>29</v>
      </c>
      <c r="P75" s="89">
        <v>37</v>
      </c>
    </row>
    <row r="76" spans="2:16" x14ac:dyDescent="0.3">
      <c r="B76" s="70">
        <v>68</v>
      </c>
      <c r="C76" s="78" t="s">
        <v>124</v>
      </c>
      <c r="D76" s="72"/>
      <c r="E76" s="6">
        <v>20</v>
      </c>
      <c r="F76" s="89">
        <v>52</v>
      </c>
      <c r="G76" s="6">
        <v>16</v>
      </c>
      <c r="H76" s="89">
        <v>62</v>
      </c>
      <c r="I76" s="7">
        <v>21</v>
      </c>
      <c r="J76" s="90">
        <v>42</v>
      </c>
      <c r="K76" s="6">
        <v>27</v>
      </c>
      <c r="L76" s="90">
        <v>33</v>
      </c>
      <c r="M76" s="6">
        <v>39</v>
      </c>
      <c r="N76" s="89">
        <v>39</v>
      </c>
      <c r="O76" s="21">
        <v>34</v>
      </c>
      <c r="P76" s="89">
        <v>36</v>
      </c>
    </row>
    <row r="77" spans="2:16" x14ac:dyDescent="0.3">
      <c r="B77" s="71">
        <v>69</v>
      </c>
      <c r="C77" s="78" t="s">
        <v>125</v>
      </c>
      <c r="D77" s="72"/>
      <c r="E77" s="6">
        <v>25</v>
      </c>
      <c r="F77" s="89">
        <v>57</v>
      </c>
      <c r="G77" s="6">
        <v>20</v>
      </c>
      <c r="H77" s="89">
        <v>64</v>
      </c>
      <c r="I77" s="7">
        <v>28</v>
      </c>
      <c r="J77" s="90">
        <v>50</v>
      </c>
      <c r="K77" s="6">
        <v>38</v>
      </c>
      <c r="L77" s="90">
        <v>38</v>
      </c>
      <c r="M77" s="6">
        <v>45</v>
      </c>
      <c r="N77" s="89">
        <v>35</v>
      </c>
      <c r="O77" s="21">
        <v>36</v>
      </c>
      <c r="P77" s="89">
        <v>31</v>
      </c>
    </row>
    <row r="78" spans="2:16" x14ac:dyDescent="0.3">
      <c r="B78" s="70">
        <v>70</v>
      </c>
      <c r="C78" s="78" t="s">
        <v>126</v>
      </c>
      <c r="D78" s="72"/>
      <c r="E78" s="6">
        <v>22</v>
      </c>
      <c r="F78" s="89">
        <v>55</v>
      </c>
      <c r="G78" s="6">
        <v>14</v>
      </c>
      <c r="H78" s="89">
        <v>56</v>
      </c>
      <c r="I78" s="7">
        <v>22</v>
      </c>
      <c r="J78" s="90">
        <v>60</v>
      </c>
      <c r="K78" s="6">
        <v>30</v>
      </c>
      <c r="L78" s="90">
        <v>37</v>
      </c>
      <c r="M78" s="6">
        <v>31</v>
      </c>
      <c r="N78" s="89">
        <v>35</v>
      </c>
      <c r="O78" s="21">
        <v>32</v>
      </c>
      <c r="P78" s="89">
        <v>44</v>
      </c>
    </row>
    <row r="79" spans="2:16" x14ac:dyDescent="0.3">
      <c r="B79" s="71">
        <v>71</v>
      </c>
      <c r="C79" s="78" t="s">
        <v>127</v>
      </c>
      <c r="D79" s="72"/>
      <c r="E79" s="6">
        <v>19</v>
      </c>
      <c r="F79" s="89">
        <v>36</v>
      </c>
      <c r="G79" s="6">
        <v>14</v>
      </c>
      <c r="H79" s="89">
        <v>34</v>
      </c>
      <c r="I79" s="7">
        <v>16</v>
      </c>
      <c r="J79" s="90">
        <v>43</v>
      </c>
      <c r="K79" s="6">
        <v>32</v>
      </c>
      <c r="L79" s="90">
        <v>26</v>
      </c>
      <c r="M79" s="6">
        <v>32</v>
      </c>
      <c r="N79" s="89">
        <v>20</v>
      </c>
      <c r="O79" s="21">
        <v>32</v>
      </c>
      <c r="P79" s="89">
        <v>27</v>
      </c>
    </row>
    <row r="80" spans="2:16" x14ac:dyDescent="0.3">
      <c r="B80" s="70">
        <v>72</v>
      </c>
      <c r="C80" s="78" t="s">
        <v>128</v>
      </c>
      <c r="D80" s="72"/>
      <c r="E80" s="6">
        <v>19</v>
      </c>
      <c r="F80" s="89">
        <v>52</v>
      </c>
      <c r="G80" s="6">
        <v>13</v>
      </c>
      <c r="H80" s="89">
        <v>55</v>
      </c>
      <c r="I80" s="7">
        <v>20</v>
      </c>
      <c r="J80" s="90">
        <v>45</v>
      </c>
      <c r="K80" s="6">
        <v>30</v>
      </c>
      <c r="L80" s="90">
        <v>20</v>
      </c>
      <c r="M80" s="6">
        <v>38</v>
      </c>
      <c r="N80" s="89">
        <v>25</v>
      </c>
      <c r="O80" s="21">
        <v>30</v>
      </c>
      <c r="P80" s="89">
        <v>29</v>
      </c>
    </row>
    <row r="81" spans="2:16" x14ac:dyDescent="0.3">
      <c r="B81" s="71">
        <v>73</v>
      </c>
      <c r="C81" s="78" t="s">
        <v>129</v>
      </c>
      <c r="D81" s="72"/>
      <c r="E81" s="6">
        <v>22</v>
      </c>
      <c r="F81" s="89">
        <v>41</v>
      </c>
      <c r="G81" s="6">
        <v>15</v>
      </c>
      <c r="H81" s="89">
        <v>70</v>
      </c>
      <c r="I81" s="7">
        <v>26</v>
      </c>
      <c r="J81" s="90">
        <v>43</v>
      </c>
      <c r="K81" s="6">
        <v>35</v>
      </c>
      <c r="L81" s="90">
        <v>34</v>
      </c>
      <c r="M81" s="6">
        <v>41</v>
      </c>
      <c r="N81" s="89">
        <v>30</v>
      </c>
      <c r="O81" s="21">
        <v>31</v>
      </c>
      <c r="P81" s="89">
        <v>38</v>
      </c>
    </row>
    <row r="82" spans="2:16" x14ac:dyDescent="0.3">
      <c r="B82" s="70">
        <v>74</v>
      </c>
      <c r="C82" s="78" t="s">
        <v>64</v>
      </c>
      <c r="D82" s="72"/>
      <c r="E82" s="6">
        <v>17</v>
      </c>
      <c r="F82" s="89">
        <v>43</v>
      </c>
      <c r="G82" s="6">
        <v>13</v>
      </c>
      <c r="H82" s="89">
        <v>39</v>
      </c>
      <c r="I82" s="7">
        <v>20</v>
      </c>
      <c r="J82" s="90">
        <v>41</v>
      </c>
      <c r="K82" s="6">
        <v>33</v>
      </c>
      <c r="L82" s="90">
        <v>20</v>
      </c>
      <c r="M82" s="6">
        <v>37</v>
      </c>
      <c r="N82" s="89">
        <v>30</v>
      </c>
      <c r="O82" s="21">
        <v>29</v>
      </c>
      <c r="P82" s="89">
        <v>23</v>
      </c>
    </row>
    <row r="83" spans="2:16" x14ac:dyDescent="0.3">
      <c r="B83" s="71">
        <v>75</v>
      </c>
      <c r="C83" s="78" t="s">
        <v>130</v>
      </c>
      <c r="D83" s="72"/>
      <c r="E83" s="6">
        <v>24</v>
      </c>
      <c r="F83" s="89">
        <v>55</v>
      </c>
      <c r="G83" s="6">
        <v>19</v>
      </c>
      <c r="H83" s="89">
        <v>67</v>
      </c>
      <c r="I83" s="7">
        <v>26</v>
      </c>
      <c r="J83" s="90">
        <v>46</v>
      </c>
      <c r="K83" s="6">
        <v>41</v>
      </c>
      <c r="L83" s="90">
        <v>28</v>
      </c>
      <c r="M83" s="6">
        <v>42</v>
      </c>
      <c r="N83" s="89">
        <v>32</v>
      </c>
      <c r="O83" s="21">
        <v>34</v>
      </c>
      <c r="P83" s="89">
        <v>38</v>
      </c>
    </row>
    <row r="84" spans="2:16" x14ac:dyDescent="0.3">
      <c r="B84" s="70">
        <v>76</v>
      </c>
      <c r="C84" s="78" t="s">
        <v>131</v>
      </c>
      <c r="D84" s="72"/>
      <c r="E84" s="6">
        <v>22</v>
      </c>
      <c r="F84" s="89">
        <v>50</v>
      </c>
      <c r="G84" s="6">
        <v>16</v>
      </c>
      <c r="H84" s="89">
        <v>70</v>
      </c>
      <c r="I84" s="7">
        <v>23</v>
      </c>
      <c r="J84" s="90">
        <v>52</v>
      </c>
      <c r="K84" s="6">
        <v>32</v>
      </c>
      <c r="L84" s="90">
        <v>37</v>
      </c>
      <c r="M84" s="6">
        <v>38</v>
      </c>
      <c r="N84" s="89">
        <v>41</v>
      </c>
      <c r="O84" s="21">
        <v>34</v>
      </c>
      <c r="P84" s="89">
        <v>46</v>
      </c>
    </row>
    <row r="85" spans="2:16" x14ac:dyDescent="0.3">
      <c r="B85" s="71">
        <v>77</v>
      </c>
      <c r="C85" s="78" t="s">
        <v>132</v>
      </c>
      <c r="D85" s="72"/>
      <c r="E85" s="6">
        <v>22</v>
      </c>
      <c r="F85" s="89">
        <v>56</v>
      </c>
      <c r="G85" s="6">
        <v>16</v>
      </c>
      <c r="H85" s="89">
        <v>67</v>
      </c>
      <c r="I85" s="7">
        <v>26</v>
      </c>
      <c r="J85" s="90">
        <v>50</v>
      </c>
      <c r="K85" s="6">
        <v>37</v>
      </c>
      <c r="L85" s="90">
        <v>32</v>
      </c>
      <c r="M85" s="6">
        <v>44</v>
      </c>
      <c r="N85" s="89">
        <v>29</v>
      </c>
      <c r="O85" s="21">
        <v>34</v>
      </c>
      <c r="P85" s="89">
        <v>34</v>
      </c>
    </row>
    <row r="86" spans="2:16" x14ac:dyDescent="0.3">
      <c r="B86" s="97">
        <v>78</v>
      </c>
      <c r="C86" s="78" t="s">
        <v>133</v>
      </c>
      <c r="D86" s="3"/>
      <c r="E86" s="6">
        <v>22</v>
      </c>
      <c r="F86" s="89">
        <v>45</v>
      </c>
      <c r="G86" s="6">
        <v>19</v>
      </c>
      <c r="H86" s="89">
        <v>60</v>
      </c>
      <c r="I86" s="7">
        <v>27</v>
      </c>
      <c r="J86" s="90">
        <v>39</v>
      </c>
      <c r="K86" s="6">
        <v>30</v>
      </c>
      <c r="L86" s="90">
        <v>23</v>
      </c>
      <c r="M86" s="6">
        <v>39</v>
      </c>
      <c r="N86" s="89">
        <v>25</v>
      </c>
      <c r="O86" s="21">
        <v>34</v>
      </c>
      <c r="P86" s="89">
        <v>26</v>
      </c>
    </row>
    <row r="87" spans="2:16" x14ac:dyDescent="0.3">
      <c r="B87" s="98">
        <v>79</v>
      </c>
      <c r="C87" s="78" t="s">
        <v>134</v>
      </c>
      <c r="D87" s="3"/>
      <c r="E87" s="6">
        <v>18</v>
      </c>
      <c r="F87" s="89">
        <v>70</v>
      </c>
      <c r="G87" s="6">
        <v>21</v>
      </c>
      <c r="H87" s="89">
        <v>70</v>
      </c>
      <c r="I87" s="7">
        <v>24</v>
      </c>
      <c r="J87" s="90">
        <v>56</v>
      </c>
      <c r="K87" s="6">
        <v>36</v>
      </c>
      <c r="L87" s="90">
        <v>40</v>
      </c>
      <c r="M87" s="6">
        <v>41</v>
      </c>
      <c r="N87" s="89">
        <v>40</v>
      </c>
      <c r="O87" s="21">
        <v>31</v>
      </c>
      <c r="P87" s="89">
        <v>47</v>
      </c>
    </row>
    <row r="88" spans="2:16" x14ac:dyDescent="0.3">
      <c r="C88" s="91"/>
      <c r="E88" s="92"/>
      <c r="F88" s="93"/>
      <c r="G88" s="92"/>
      <c r="H88" s="93"/>
      <c r="I88" s="94"/>
      <c r="J88" s="95"/>
      <c r="K88" s="92"/>
      <c r="L88" s="95"/>
      <c r="M88" s="92"/>
      <c r="N88" s="93"/>
      <c r="O88" s="96"/>
      <c r="P88" s="93"/>
    </row>
    <row r="89" spans="2:16" x14ac:dyDescent="0.3">
      <c r="C89" s="91"/>
      <c r="E89" s="92"/>
      <c r="F89" s="93"/>
      <c r="G89" s="92"/>
      <c r="H89" s="93"/>
      <c r="I89" s="94"/>
      <c r="J89" s="95"/>
      <c r="K89" s="92"/>
      <c r="L89" s="95"/>
      <c r="M89" s="92"/>
      <c r="N89" s="93"/>
      <c r="O89" s="96"/>
      <c r="P89" s="93"/>
    </row>
    <row r="90" spans="2:16" x14ac:dyDescent="0.3">
      <c r="B90" s="50"/>
      <c r="C90" s="91"/>
      <c r="E90" s="92"/>
      <c r="F90" s="93"/>
      <c r="G90" s="92"/>
      <c r="H90" s="93"/>
      <c r="I90" s="94"/>
      <c r="J90" s="95"/>
      <c r="K90" s="92"/>
      <c r="L90" s="95"/>
      <c r="M90" s="92"/>
      <c r="N90" s="93"/>
      <c r="O90" s="96"/>
      <c r="P90" s="93"/>
    </row>
    <row r="91" spans="2:16" x14ac:dyDescent="0.3">
      <c r="C91" s="91"/>
      <c r="E91" s="92"/>
      <c r="F91" s="93"/>
      <c r="G91" s="92"/>
      <c r="H91" s="93"/>
      <c r="I91" s="94"/>
      <c r="J91" s="95"/>
      <c r="K91" s="92"/>
      <c r="L91" s="95"/>
      <c r="M91" s="92"/>
      <c r="N91" s="93"/>
      <c r="O91" s="96"/>
      <c r="P91" s="93"/>
    </row>
    <row r="92" spans="2:16" x14ac:dyDescent="0.3">
      <c r="C92" s="91"/>
      <c r="E92" s="92"/>
      <c r="F92" s="93"/>
      <c r="G92" s="92"/>
      <c r="H92" s="93"/>
      <c r="I92" s="94"/>
      <c r="J92" s="95"/>
      <c r="K92" s="92"/>
      <c r="L92" s="95"/>
      <c r="M92" s="92"/>
      <c r="N92" s="93"/>
      <c r="O92" s="96"/>
      <c r="P92" s="93"/>
    </row>
    <row r="93" spans="2:16" x14ac:dyDescent="0.3">
      <c r="C93" s="91"/>
      <c r="E93" s="92"/>
      <c r="F93" s="93"/>
      <c r="G93" s="92"/>
      <c r="H93" s="93"/>
      <c r="I93" s="94"/>
      <c r="J93" s="95"/>
      <c r="K93" s="92"/>
      <c r="L93" s="95"/>
      <c r="M93" s="92"/>
      <c r="N93" s="93"/>
      <c r="O93" s="96"/>
      <c r="P93" s="93"/>
    </row>
    <row r="94" spans="2:16" x14ac:dyDescent="0.3">
      <c r="C94" s="91"/>
      <c r="E94" s="92"/>
      <c r="F94" s="93"/>
      <c r="G94" s="92"/>
      <c r="H94" s="93"/>
      <c r="I94" s="94"/>
      <c r="J94" s="95"/>
      <c r="K94" s="92"/>
      <c r="L94" s="95"/>
      <c r="M94" s="92"/>
      <c r="N94" s="93"/>
      <c r="O94" s="96"/>
      <c r="P94" s="93"/>
    </row>
    <row r="95" spans="2:16" x14ac:dyDescent="0.3">
      <c r="C95" s="91"/>
      <c r="E95" s="92"/>
      <c r="F95" s="93"/>
      <c r="G95" s="92"/>
      <c r="H95" s="93"/>
      <c r="I95" s="94"/>
      <c r="J95" s="95"/>
      <c r="K95" s="92"/>
      <c r="L95" s="95"/>
      <c r="M95" s="92"/>
      <c r="N95" s="93"/>
      <c r="O95" s="96"/>
      <c r="P95" s="93"/>
    </row>
    <row r="96" spans="2:16" x14ac:dyDescent="0.3">
      <c r="C96" s="91"/>
      <c r="E96" s="92"/>
      <c r="F96" s="93"/>
      <c r="G96" s="92"/>
      <c r="H96" s="93"/>
      <c r="I96" s="94"/>
      <c r="J96" s="95"/>
      <c r="K96" s="92"/>
      <c r="L96" s="95"/>
      <c r="M96" s="92"/>
      <c r="N96" s="93"/>
      <c r="O96" s="96"/>
      <c r="P96" s="93"/>
    </row>
    <row r="97" spans="2:16" x14ac:dyDescent="0.3">
      <c r="C97" s="91"/>
      <c r="E97" s="92"/>
      <c r="F97" s="93"/>
      <c r="G97" s="92"/>
      <c r="H97" s="93"/>
      <c r="I97" s="94"/>
      <c r="J97" s="95"/>
      <c r="K97" s="92"/>
      <c r="L97" s="95"/>
      <c r="M97" s="92"/>
      <c r="N97" s="93"/>
      <c r="O97" s="96"/>
      <c r="P97" s="93"/>
    </row>
    <row r="98" spans="2:16" x14ac:dyDescent="0.3">
      <c r="C98" s="91"/>
      <c r="E98" s="92"/>
      <c r="F98" s="93"/>
      <c r="G98" s="92"/>
      <c r="H98" s="93"/>
      <c r="I98" s="94"/>
      <c r="J98" s="95"/>
      <c r="K98" s="92"/>
      <c r="L98" s="95"/>
      <c r="M98" s="92"/>
      <c r="N98" s="93"/>
      <c r="O98" s="96"/>
      <c r="P98" s="93"/>
    </row>
    <row r="99" spans="2:16" x14ac:dyDescent="0.3">
      <c r="C99" s="91"/>
      <c r="E99" s="92"/>
      <c r="F99" s="93"/>
      <c r="G99" s="92"/>
      <c r="H99" s="93"/>
      <c r="I99" s="94"/>
      <c r="J99" s="95"/>
      <c r="K99" s="92"/>
      <c r="L99" s="95"/>
      <c r="M99" s="92"/>
      <c r="N99" s="93"/>
      <c r="O99" s="96"/>
      <c r="P99" s="93"/>
    </row>
    <row r="100" spans="2:16" x14ac:dyDescent="0.3">
      <c r="B100" s="50"/>
      <c r="C100" s="91"/>
      <c r="E100" s="92"/>
      <c r="F100" s="93"/>
      <c r="G100" s="92"/>
      <c r="H100" s="93"/>
      <c r="I100" s="94"/>
      <c r="J100" s="95"/>
      <c r="K100" s="92"/>
      <c r="L100" s="95"/>
      <c r="M100" s="92"/>
      <c r="N100" s="93"/>
      <c r="O100" s="96"/>
      <c r="P100" s="93"/>
    </row>
    <row r="101" spans="2:16" x14ac:dyDescent="0.3">
      <c r="C101" s="91"/>
      <c r="E101" s="92"/>
      <c r="F101" s="93"/>
      <c r="G101" s="92"/>
      <c r="H101" s="93"/>
      <c r="I101" s="94"/>
      <c r="J101" s="95"/>
      <c r="K101" s="92"/>
      <c r="L101" s="95"/>
      <c r="M101" s="92"/>
      <c r="N101" s="93"/>
      <c r="O101" s="96"/>
      <c r="P101" s="93"/>
    </row>
    <row r="102" spans="2:16" x14ac:dyDescent="0.3">
      <c r="C102" s="91"/>
      <c r="E102" s="92"/>
      <c r="F102" s="93"/>
      <c r="G102" s="92"/>
      <c r="H102" s="93"/>
      <c r="I102" s="94"/>
      <c r="J102" s="95"/>
      <c r="K102" s="92"/>
      <c r="L102" s="95"/>
      <c r="M102" s="92"/>
      <c r="N102" s="93"/>
      <c r="O102" s="96"/>
      <c r="P102" s="93"/>
    </row>
    <row r="103" spans="2:16" x14ac:dyDescent="0.3">
      <c r="C103" s="91"/>
      <c r="E103" s="92"/>
      <c r="F103" s="93"/>
      <c r="G103" s="92"/>
      <c r="H103" s="93"/>
      <c r="I103" s="94"/>
      <c r="J103" s="95"/>
      <c r="K103" s="92"/>
      <c r="L103" s="95"/>
      <c r="M103" s="92"/>
      <c r="N103" s="93"/>
      <c r="O103" s="96"/>
      <c r="P103" s="93"/>
    </row>
    <row r="104" spans="2:16" x14ac:dyDescent="0.3">
      <c r="C104" s="91"/>
      <c r="E104" s="92"/>
      <c r="F104" s="93"/>
      <c r="G104" s="92"/>
      <c r="H104" s="93"/>
      <c r="I104" s="94"/>
      <c r="J104" s="95"/>
      <c r="K104" s="92"/>
      <c r="L104" s="95"/>
      <c r="M104" s="92"/>
      <c r="N104" s="93"/>
      <c r="O104" s="96"/>
      <c r="P104" s="93"/>
    </row>
    <row r="105" spans="2:16" x14ac:dyDescent="0.3">
      <c r="C105" s="91"/>
      <c r="E105" s="92"/>
      <c r="F105" s="93"/>
      <c r="G105" s="92"/>
      <c r="H105" s="93"/>
      <c r="I105" s="94"/>
      <c r="J105" s="95"/>
      <c r="K105" s="92"/>
      <c r="L105" s="95"/>
      <c r="M105" s="92"/>
      <c r="N105" s="93"/>
      <c r="O105" s="96"/>
      <c r="P105" s="93"/>
    </row>
    <row r="106" spans="2:16" x14ac:dyDescent="0.3">
      <c r="C106" s="91"/>
      <c r="E106" s="92"/>
      <c r="F106" s="93"/>
      <c r="G106" s="92"/>
      <c r="H106" s="93"/>
      <c r="I106" s="94"/>
      <c r="J106" s="95"/>
      <c r="K106" s="92"/>
      <c r="L106" s="95"/>
      <c r="M106" s="92"/>
      <c r="N106" s="93"/>
      <c r="O106" s="96"/>
      <c r="P106" s="93"/>
    </row>
    <row r="107" spans="2:16" x14ac:dyDescent="0.3">
      <c r="C107" s="91"/>
      <c r="E107" s="92"/>
      <c r="F107" s="93"/>
      <c r="G107" s="92"/>
      <c r="H107" s="93"/>
      <c r="I107" s="94"/>
      <c r="J107" s="95"/>
      <c r="K107" s="92"/>
      <c r="L107" s="95"/>
      <c r="M107" s="92"/>
      <c r="N107" s="93"/>
      <c r="O107" s="96"/>
      <c r="P107" s="93"/>
    </row>
    <row r="108" spans="2:16" x14ac:dyDescent="0.3">
      <c r="B108" s="50"/>
      <c r="C108" s="91"/>
      <c r="E108" s="92"/>
      <c r="F108" s="93"/>
      <c r="G108" s="92"/>
      <c r="H108" s="93"/>
      <c r="I108" s="94"/>
      <c r="J108" s="95"/>
      <c r="K108" s="92"/>
      <c r="L108" s="95"/>
      <c r="M108" s="92"/>
      <c r="N108" s="93"/>
      <c r="O108" s="96"/>
      <c r="P108" s="93"/>
    </row>
    <row r="109" spans="2:16" x14ac:dyDescent="0.3">
      <c r="C109" s="91"/>
      <c r="E109" s="92"/>
      <c r="F109" s="93"/>
      <c r="G109" s="92"/>
      <c r="H109" s="93"/>
      <c r="I109" s="94"/>
      <c r="J109" s="95"/>
      <c r="K109" s="92"/>
      <c r="L109" s="95"/>
      <c r="M109" s="92"/>
      <c r="N109" s="93"/>
      <c r="O109" s="96"/>
      <c r="P109" s="93"/>
    </row>
    <row r="110" spans="2:16" x14ac:dyDescent="0.3">
      <c r="C110" s="91"/>
      <c r="E110" s="92"/>
      <c r="F110" s="93"/>
      <c r="G110" s="92"/>
      <c r="H110" s="93"/>
      <c r="I110" s="94"/>
      <c r="J110" s="95"/>
      <c r="K110" s="92"/>
      <c r="L110" s="95"/>
      <c r="M110" s="92"/>
      <c r="N110" s="93"/>
      <c r="O110" s="96"/>
      <c r="P110" s="93"/>
    </row>
    <row r="111" spans="2:16" x14ac:dyDescent="0.3">
      <c r="C111" s="91"/>
      <c r="E111" s="92"/>
      <c r="F111" s="93"/>
      <c r="G111" s="92"/>
      <c r="H111" s="93"/>
      <c r="I111" s="94"/>
      <c r="J111" s="95"/>
      <c r="K111" s="92"/>
      <c r="L111" s="95"/>
      <c r="M111" s="92"/>
      <c r="N111" s="93"/>
      <c r="O111" s="96"/>
      <c r="P111" s="93"/>
    </row>
    <row r="112" spans="2:16" x14ac:dyDescent="0.3">
      <c r="C112" s="91"/>
      <c r="E112" s="92"/>
      <c r="F112" s="93"/>
      <c r="G112" s="92"/>
      <c r="H112" s="93"/>
      <c r="I112" s="94"/>
      <c r="J112" s="95"/>
      <c r="K112" s="92"/>
      <c r="L112" s="95"/>
      <c r="M112" s="92"/>
      <c r="N112" s="93"/>
      <c r="O112" s="96"/>
      <c r="P112" s="93"/>
    </row>
    <row r="113" spans="2:16" x14ac:dyDescent="0.3">
      <c r="C113" s="91"/>
      <c r="E113" s="92"/>
      <c r="F113" s="93"/>
      <c r="G113" s="92"/>
      <c r="H113" s="93"/>
      <c r="I113" s="94"/>
      <c r="J113" s="95"/>
      <c r="K113" s="92"/>
      <c r="L113" s="95"/>
      <c r="M113" s="92"/>
      <c r="N113" s="93"/>
      <c r="O113" s="96"/>
      <c r="P113" s="93"/>
    </row>
    <row r="114" spans="2:16" x14ac:dyDescent="0.3">
      <c r="C114" s="91"/>
      <c r="E114" s="92"/>
      <c r="F114" s="93"/>
      <c r="G114" s="92"/>
      <c r="H114" s="93"/>
      <c r="I114" s="94"/>
      <c r="J114" s="95"/>
      <c r="K114" s="92"/>
      <c r="L114" s="95"/>
      <c r="M114" s="92"/>
      <c r="N114" s="93"/>
      <c r="O114" s="96"/>
      <c r="P114" s="93"/>
    </row>
    <row r="115" spans="2:16" x14ac:dyDescent="0.3">
      <c r="C115" s="91"/>
      <c r="E115" s="92"/>
      <c r="F115" s="93"/>
      <c r="G115" s="92"/>
      <c r="H115" s="93"/>
      <c r="I115" s="94"/>
      <c r="J115" s="95"/>
      <c r="K115" s="92"/>
      <c r="L115" s="95"/>
      <c r="M115" s="92"/>
      <c r="N115" s="93"/>
      <c r="O115" s="96"/>
      <c r="P115" s="93"/>
    </row>
    <row r="116" spans="2:16" x14ac:dyDescent="0.3">
      <c r="C116" s="91"/>
      <c r="E116" s="92"/>
      <c r="F116" s="93"/>
      <c r="G116" s="92"/>
      <c r="H116" s="93"/>
      <c r="I116" s="94"/>
      <c r="J116" s="95"/>
      <c r="K116" s="92"/>
      <c r="L116" s="95"/>
      <c r="M116" s="92"/>
      <c r="N116" s="93"/>
      <c r="O116" s="96"/>
      <c r="P116" s="93"/>
    </row>
    <row r="117" spans="2:16" x14ac:dyDescent="0.3">
      <c r="C117" s="91"/>
      <c r="E117" s="92"/>
      <c r="F117" s="93"/>
      <c r="G117" s="92"/>
      <c r="H117" s="93"/>
      <c r="I117" s="94"/>
      <c r="J117" s="95"/>
      <c r="K117" s="92"/>
      <c r="L117" s="95"/>
      <c r="M117" s="92"/>
      <c r="N117" s="93"/>
      <c r="O117" s="96"/>
      <c r="P117" s="93"/>
    </row>
    <row r="118" spans="2:16" x14ac:dyDescent="0.3">
      <c r="B118" s="50"/>
      <c r="C118" s="91"/>
      <c r="E118" s="92"/>
      <c r="F118" s="93"/>
      <c r="G118" s="92"/>
      <c r="H118" s="93"/>
      <c r="I118" s="94"/>
      <c r="J118" s="95"/>
      <c r="K118" s="92"/>
      <c r="L118" s="95"/>
      <c r="M118" s="92"/>
      <c r="N118" s="93"/>
      <c r="O118" s="96"/>
      <c r="P118" s="93"/>
    </row>
    <row r="119" spans="2:16" x14ac:dyDescent="0.3">
      <c r="C119" s="91"/>
      <c r="E119" s="92"/>
      <c r="F119" s="93"/>
      <c r="G119" s="92"/>
      <c r="H119" s="93"/>
      <c r="I119" s="94"/>
      <c r="J119" s="95"/>
      <c r="K119" s="92"/>
      <c r="L119" s="95"/>
      <c r="M119" s="92"/>
      <c r="N119" s="93"/>
      <c r="O119" s="96"/>
      <c r="P119" s="93"/>
    </row>
    <row r="120" spans="2:16" x14ac:dyDescent="0.3">
      <c r="C120" s="91"/>
      <c r="E120" s="92"/>
      <c r="F120" s="93"/>
      <c r="G120" s="92"/>
      <c r="H120" s="93"/>
      <c r="I120" s="94"/>
      <c r="J120" s="95"/>
      <c r="K120" s="92"/>
      <c r="L120" s="95"/>
      <c r="M120" s="92"/>
      <c r="N120" s="93"/>
      <c r="O120" s="96"/>
      <c r="P120" s="93"/>
    </row>
    <row r="121" spans="2:16" x14ac:dyDescent="0.3">
      <c r="C121" s="91"/>
      <c r="E121" s="92"/>
      <c r="F121" s="93"/>
      <c r="G121" s="92"/>
      <c r="H121" s="93"/>
      <c r="I121" s="94"/>
      <c r="J121" s="95"/>
      <c r="K121" s="92"/>
      <c r="L121" s="95"/>
      <c r="M121" s="92"/>
      <c r="N121" s="93"/>
      <c r="O121" s="96"/>
      <c r="P121" s="93"/>
    </row>
    <row r="122" spans="2:16" x14ac:dyDescent="0.3">
      <c r="C122" s="91"/>
      <c r="E122" s="92"/>
      <c r="F122" s="93"/>
      <c r="G122" s="92"/>
      <c r="H122" s="93"/>
      <c r="I122" s="94"/>
      <c r="J122" s="95"/>
      <c r="K122" s="92"/>
      <c r="L122" s="95"/>
      <c r="M122" s="92"/>
      <c r="N122" s="93"/>
      <c r="O122" s="96"/>
      <c r="P122" s="93"/>
    </row>
    <row r="123" spans="2:16" x14ac:dyDescent="0.3">
      <c r="C123" s="91"/>
      <c r="E123" s="92"/>
      <c r="F123" s="93"/>
      <c r="G123" s="92"/>
      <c r="H123" s="93"/>
      <c r="I123" s="94"/>
      <c r="J123" s="95"/>
      <c r="K123" s="92"/>
      <c r="L123" s="95"/>
      <c r="M123" s="92"/>
      <c r="N123" s="93"/>
      <c r="O123" s="96"/>
      <c r="P123" s="93"/>
    </row>
    <row r="124" spans="2:16" x14ac:dyDescent="0.3">
      <c r="C124" s="91"/>
      <c r="E124" s="92"/>
      <c r="F124" s="93"/>
      <c r="G124" s="92"/>
      <c r="H124" s="93"/>
      <c r="I124" s="94"/>
      <c r="J124" s="95"/>
      <c r="K124" s="92"/>
      <c r="L124" s="95"/>
      <c r="M124" s="92"/>
      <c r="N124" s="93"/>
      <c r="O124" s="96"/>
      <c r="P124" s="93"/>
    </row>
    <row r="125" spans="2:16" x14ac:dyDescent="0.3">
      <c r="C125" s="91"/>
      <c r="E125" s="92"/>
      <c r="F125" s="93"/>
      <c r="G125" s="92"/>
      <c r="H125" s="93"/>
      <c r="I125" s="94"/>
      <c r="J125" s="95"/>
      <c r="K125" s="92"/>
      <c r="L125" s="95"/>
      <c r="M125" s="92"/>
      <c r="N125" s="93"/>
      <c r="O125" s="96"/>
      <c r="P125" s="93"/>
    </row>
    <row r="126" spans="2:16" x14ac:dyDescent="0.3">
      <c r="B126" s="50"/>
      <c r="C126" s="91"/>
      <c r="E126" s="92"/>
      <c r="F126" s="93"/>
      <c r="G126" s="92"/>
      <c r="H126" s="93"/>
      <c r="I126" s="94"/>
      <c r="J126" s="95"/>
      <c r="K126" s="92"/>
      <c r="L126" s="95"/>
      <c r="M126" s="92"/>
      <c r="N126" s="93"/>
      <c r="O126" s="96"/>
      <c r="P126" s="93"/>
    </row>
    <row r="127" spans="2:16" x14ac:dyDescent="0.3">
      <c r="C127" s="91"/>
      <c r="E127" s="92"/>
      <c r="F127" s="93"/>
      <c r="G127" s="92"/>
      <c r="H127" s="93"/>
      <c r="I127" s="94"/>
      <c r="J127" s="95"/>
      <c r="K127" s="92"/>
      <c r="L127" s="95"/>
      <c r="M127" s="92"/>
      <c r="N127" s="93"/>
      <c r="O127" s="96"/>
      <c r="P127" s="93"/>
    </row>
    <row r="128" spans="2:16" x14ac:dyDescent="0.3">
      <c r="C128" s="91"/>
      <c r="E128" s="92"/>
      <c r="F128" s="93"/>
      <c r="G128" s="92"/>
      <c r="H128" s="93"/>
      <c r="I128" s="94"/>
      <c r="J128" s="95"/>
      <c r="K128" s="92"/>
      <c r="L128" s="95"/>
      <c r="M128" s="92"/>
      <c r="N128" s="93"/>
      <c r="O128" s="96"/>
      <c r="P128" s="93"/>
    </row>
    <row r="129" spans="2:16" x14ac:dyDescent="0.3">
      <c r="C129" s="91"/>
      <c r="E129" s="92"/>
      <c r="F129" s="93"/>
      <c r="G129" s="92"/>
      <c r="H129" s="93"/>
      <c r="I129" s="94"/>
      <c r="J129" s="95"/>
      <c r="K129" s="92"/>
      <c r="L129" s="95"/>
      <c r="M129" s="92"/>
      <c r="N129" s="93"/>
      <c r="O129" s="96"/>
      <c r="P129" s="93"/>
    </row>
    <row r="130" spans="2:16" x14ac:dyDescent="0.3">
      <c r="C130" s="91"/>
      <c r="E130" s="92"/>
      <c r="F130" s="93"/>
      <c r="G130" s="92"/>
      <c r="H130" s="93"/>
      <c r="I130" s="94"/>
      <c r="J130" s="95"/>
      <c r="K130" s="92"/>
      <c r="L130" s="95"/>
      <c r="M130" s="92"/>
      <c r="N130" s="93"/>
      <c r="O130" s="96"/>
      <c r="P130" s="93"/>
    </row>
    <row r="131" spans="2:16" x14ac:dyDescent="0.3">
      <c r="C131" s="91"/>
      <c r="E131" s="92"/>
      <c r="F131" s="93"/>
      <c r="G131" s="92"/>
      <c r="H131" s="93"/>
      <c r="I131" s="94"/>
      <c r="J131" s="95"/>
      <c r="K131" s="92"/>
      <c r="L131" s="95"/>
      <c r="M131" s="92"/>
      <c r="N131" s="93"/>
      <c r="O131" s="96"/>
      <c r="P131" s="93"/>
    </row>
    <row r="132" spans="2:16" x14ac:dyDescent="0.3">
      <c r="C132" s="91"/>
      <c r="E132" s="92"/>
      <c r="F132" s="93"/>
      <c r="G132" s="92"/>
      <c r="H132" s="93"/>
      <c r="I132" s="94"/>
      <c r="J132" s="95"/>
      <c r="K132" s="92"/>
      <c r="L132" s="95"/>
      <c r="M132" s="92"/>
      <c r="N132" s="93"/>
      <c r="O132" s="96"/>
      <c r="P132" s="93"/>
    </row>
    <row r="133" spans="2:16" x14ac:dyDescent="0.3">
      <c r="C133" s="91"/>
      <c r="E133" s="92"/>
      <c r="F133" s="93"/>
      <c r="G133" s="92"/>
      <c r="H133" s="93"/>
      <c r="I133" s="94"/>
      <c r="J133" s="95"/>
      <c r="K133" s="92"/>
      <c r="L133" s="95"/>
      <c r="M133" s="92"/>
      <c r="N133" s="93"/>
      <c r="O133" s="96"/>
      <c r="P133" s="93"/>
    </row>
    <row r="134" spans="2:16" x14ac:dyDescent="0.3">
      <c r="C134" s="91"/>
      <c r="E134" s="92"/>
      <c r="F134" s="93"/>
      <c r="G134" s="92"/>
      <c r="H134" s="93"/>
      <c r="I134" s="94"/>
      <c r="J134" s="95"/>
      <c r="K134" s="92"/>
      <c r="L134" s="95"/>
      <c r="M134" s="92"/>
      <c r="N134" s="93"/>
      <c r="O134" s="96"/>
      <c r="P134" s="93"/>
    </row>
    <row r="135" spans="2:16" x14ac:dyDescent="0.3">
      <c r="C135" s="91"/>
      <c r="E135" s="92"/>
      <c r="F135" s="93"/>
      <c r="G135" s="92"/>
      <c r="H135" s="93"/>
      <c r="I135" s="94"/>
      <c r="J135" s="95"/>
      <c r="K135" s="92"/>
      <c r="L135" s="95"/>
      <c r="M135" s="92"/>
      <c r="N135" s="93"/>
      <c r="O135" s="96"/>
      <c r="P135" s="93"/>
    </row>
    <row r="136" spans="2:16" x14ac:dyDescent="0.3">
      <c r="B136" s="50"/>
      <c r="C136" s="91"/>
      <c r="E136" s="92"/>
      <c r="F136" s="93"/>
      <c r="G136" s="92"/>
      <c r="H136" s="93"/>
      <c r="I136" s="94"/>
      <c r="J136" s="95"/>
      <c r="K136" s="92"/>
      <c r="L136" s="95"/>
      <c r="M136" s="92"/>
      <c r="N136" s="93"/>
      <c r="O136" s="96"/>
      <c r="P136" s="93"/>
    </row>
    <row r="137" spans="2:16" x14ac:dyDescent="0.3">
      <c r="C137" s="91"/>
      <c r="E137" s="92"/>
      <c r="F137" s="93"/>
      <c r="G137" s="92"/>
      <c r="H137" s="93"/>
      <c r="I137" s="94"/>
      <c r="J137" s="95"/>
      <c r="K137" s="92"/>
      <c r="L137" s="95"/>
      <c r="M137" s="92"/>
      <c r="N137" s="93"/>
      <c r="O137" s="96"/>
      <c r="P137" s="93"/>
    </row>
    <row r="138" spans="2:16" x14ac:dyDescent="0.3">
      <c r="C138" s="91"/>
      <c r="E138" s="92"/>
      <c r="F138" s="93"/>
      <c r="G138" s="92"/>
      <c r="H138" s="93"/>
      <c r="I138" s="94"/>
      <c r="J138" s="95"/>
      <c r="K138" s="92"/>
      <c r="L138" s="95"/>
      <c r="M138" s="92"/>
      <c r="N138" s="93"/>
      <c r="O138" s="96"/>
      <c r="P138" s="93"/>
    </row>
    <row r="139" spans="2:16" x14ac:dyDescent="0.3">
      <c r="C139" s="91"/>
      <c r="E139" s="92"/>
      <c r="F139" s="93"/>
      <c r="G139" s="92"/>
      <c r="H139" s="93"/>
      <c r="I139" s="94"/>
      <c r="J139" s="95"/>
      <c r="K139" s="92"/>
      <c r="L139" s="95"/>
      <c r="M139" s="92"/>
      <c r="N139" s="93"/>
      <c r="O139" s="96"/>
      <c r="P139" s="93"/>
    </row>
    <row r="140" spans="2:16" x14ac:dyDescent="0.3">
      <c r="C140" s="91"/>
      <c r="E140" s="92"/>
      <c r="F140" s="93"/>
      <c r="G140" s="92"/>
      <c r="H140" s="93"/>
      <c r="I140" s="94"/>
      <c r="J140" s="95"/>
      <c r="K140" s="92"/>
      <c r="L140" s="95"/>
      <c r="M140" s="92"/>
      <c r="N140" s="93"/>
      <c r="O140" s="96"/>
      <c r="P140" s="93"/>
    </row>
    <row r="141" spans="2:16" x14ac:dyDescent="0.3">
      <c r="C141" s="91"/>
      <c r="E141" s="92"/>
      <c r="F141" s="93"/>
      <c r="G141" s="92"/>
      <c r="H141" s="93"/>
      <c r="I141" s="94"/>
      <c r="J141" s="95"/>
      <c r="K141" s="92"/>
      <c r="L141" s="95"/>
      <c r="M141" s="92"/>
      <c r="N141" s="93"/>
      <c r="O141" s="96"/>
      <c r="P141" s="93"/>
    </row>
    <row r="142" spans="2:16" x14ac:dyDescent="0.3">
      <c r="C142" s="91"/>
      <c r="E142" s="92"/>
      <c r="F142" s="93"/>
      <c r="G142" s="92"/>
      <c r="H142" s="93"/>
      <c r="I142" s="94"/>
      <c r="J142" s="95"/>
      <c r="K142" s="92"/>
      <c r="L142" s="95"/>
      <c r="M142" s="92"/>
      <c r="N142" s="93"/>
      <c r="O142" s="96"/>
      <c r="P142" s="93"/>
    </row>
    <row r="143" spans="2:16" x14ac:dyDescent="0.3">
      <c r="C143" s="91"/>
      <c r="E143" s="92"/>
      <c r="F143" s="93"/>
      <c r="G143" s="92"/>
      <c r="H143" s="93"/>
      <c r="I143" s="94"/>
      <c r="J143" s="95"/>
      <c r="K143" s="92"/>
      <c r="L143" s="95"/>
      <c r="M143" s="92"/>
      <c r="N143" s="93"/>
      <c r="O143" s="96"/>
      <c r="P143" s="93"/>
    </row>
    <row r="144" spans="2:16" x14ac:dyDescent="0.3">
      <c r="B144" s="50"/>
      <c r="C144" s="91"/>
      <c r="E144" s="92"/>
      <c r="F144" s="93"/>
      <c r="G144" s="92"/>
      <c r="H144" s="93"/>
      <c r="I144" s="94"/>
      <c r="J144" s="95"/>
      <c r="K144" s="92"/>
      <c r="L144" s="95"/>
      <c r="M144" s="92"/>
      <c r="N144" s="93"/>
      <c r="O144" s="96"/>
      <c r="P144" s="93"/>
    </row>
    <row r="145" spans="3:16" x14ac:dyDescent="0.3">
      <c r="C145" s="91"/>
      <c r="E145" s="92"/>
      <c r="F145" s="93"/>
      <c r="G145" s="92"/>
      <c r="H145" s="93"/>
      <c r="I145" s="94"/>
      <c r="J145" s="95"/>
      <c r="K145" s="92"/>
      <c r="L145" s="95"/>
      <c r="M145" s="92"/>
      <c r="N145" s="93"/>
      <c r="O145" s="96"/>
      <c r="P145" s="93"/>
    </row>
    <row r="146" spans="3:16" x14ac:dyDescent="0.3">
      <c r="C146" s="91"/>
      <c r="E146" s="92"/>
      <c r="F146" s="93"/>
      <c r="G146" s="92"/>
      <c r="H146" s="93"/>
      <c r="I146" s="94"/>
      <c r="J146" s="95"/>
      <c r="K146" s="92"/>
      <c r="L146" s="95"/>
      <c r="M146" s="92"/>
      <c r="N146" s="93"/>
      <c r="O146" s="96"/>
      <c r="P146" s="93"/>
    </row>
    <row r="147" spans="3:16" x14ac:dyDescent="0.3">
      <c r="C147" s="91"/>
      <c r="E147" s="92"/>
      <c r="F147" s="93"/>
      <c r="G147" s="92"/>
      <c r="H147" s="93"/>
      <c r="I147" s="94"/>
      <c r="J147" s="95"/>
      <c r="K147" s="92"/>
      <c r="L147" s="95"/>
      <c r="M147" s="92"/>
      <c r="N147" s="93"/>
      <c r="O147" s="96"/>
      <c r="P147" s="93"/>
    </row>
    <row r="148" spans="3:16" x14ac:dyDescent="0.3">
      <c r="C148" s="91"/>
      <c r="E148" s="92"/>
      <c r="F148" s="93"/>
      <c r="G148" s="92"/>
      <c r="H148" s="93"/>
      <c r="I148" s="94"/>
      <c r="J148" s="95"/>
      <c r="K148" s="92"/>
      <c r="L148" s="95"/>
      <c r="M148" s="92"/>
      <c r="N148" s="93"/>
      <c r="O148" s="96"/>
      <c r="P148" s="93"/>
    </row>
    <row r="149" spans="3:16" x14ac:dyDescent="0.3">
      <c r="C149" s="91"/>
      <c r="E149" s="92"/>
      <c r="F149" s="93"/>
      <c r="G149" s="92"/>
      <c r="H149" s="93"/>
      <c r="I149" s="94"/>
      <c r="J149" s="95"/>
      <c r="K149" s="92"/>
      <c r="L149" s="95"/>
      <c r="M149" s="92"/>
      <c r="N149" s="93"/>
      <c r="O149" s="96"/>
      <c r="P149" s="93"/>
    </row>
    <row r="150" spans="3:16" x14ac:dyDescent="0.3">
      <c r="C150" s="1"/>
    </row>
    <row r="151" spans="3:16" x14ac:dyDescent="0.3">
      <c r="C151" s="1"/>
    </row>
    <row r="152" spans="3:16" x14ac:dyDescent="0.3">
      <c r="C152" s="1"/>
    </row>
    <row r="153" spans="3:16" x14ac:dyDescent="0.3">
      <c r="C153" s="1"/>
    </row>
    <row r="154" spans="3:16" x14ac:dyDescent="0.3">
      <c r="C154" s="1"/>
    </row>
    <row r="155" spans="3:16" x14ac:dyDescent="0.3">
      <c r="C155" s="1"/>
    </row>
    <row r="156" spans="3:16" x14ac:dyDescent="0.3">
      <c r="C156" s="1"/>
    </row>
    <row r="157" spans="3:16" x14ac:dyDescent="0.3">
      <c r="C157" s="1"/>
    </row>
    <row r="158" spans="3:16" x14ac:dyDescent="0.3">
      <c r="C158" s="1"/>
    </row>
    <row r="159" spans="3:16" x14ac:dyDescent="0.3">
      <c r="C159" s="1"/>
    </row>
    <row r="160" spans="3:16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</sheetData>
  <mergeCells count="14">
    <mergeCell ref="B1:P1"/>
    <mergeCell ref="E2:P2"/>
    <mergeCell ref="E3:P3"/>
    <mergeCell ref="E4:P4"/>
    <mergeCell ref="B5:B8"/>
    <mergeCell ref="C5:C8"/>
    <mergeCell ref="E5:F5"/>
    <mergeCell ref="G5:H5"/>
    <mergeCell ref="I5:J5"/>
    <mergeCell ref="K5:L5"/>
    <mergeCell ref="M5:N5"/>
    <mergeCell ref="O5:P5"/>
    <mergeCell ref="B2:D2"/>
    <mergeCell ref="B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1"/>
  <sheetViews>
    <sheetView topLeftCell="A4" zoomScale="78" zoomScaleNormal="78" workbookViewId="0">
      <selection activeCell="F10" sqref="F10"/>
    </sheetView>
  </sheetViews>
  <sheetFormatPr defaultColWidth="9.140625" defaultRowHeight="16.5" x14ac:dyDescent="0.3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5703125" style="1" customWidth="1"/>
    <col min="7" max="7" width="13.42578125" style="69" customWidth="1"/>
    <col min="8" max="8" width="12.140625" style="1" customWidth="1"/>
    <col min="9" max="9" width="12.5703125" style="69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 x14ac:dyDescent="0.3">
      <c r="B1" s="120" t="s">
        <v>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2:16" ht="18.75" customHeight="1" x14ac:dyDescent="0.3">
      <c r="B2" s="130" t="s">
        <v>142</v>
      </c>
      <c r="C2" s="131"/>
      <c r="D2" s="131"/>
      <c r="E2" s="134" t="s">
        <v>44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2:16" ht="18.75" customHeight="1" x14ac:dyDescent="0.3">
      <c r="B3" s="130" t="s">
        <v>31</v>
      </c>
      <c r="C3" s="131"/>
      <c r="D3" s="131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2:16" ht="42.75" customHeight="1" x14ac:dyDescent="0.3">
      <c r="B4" s="128" t="s">
        <v>1</v>
      </c>
      <c r="C4" s="122" t="s">
        <v>0</v>
      </c>
      <c r="D4" s="138"/>
      <c r="E4" s="128" t="s">
        <v>143</v>
      </c>
      <c r="F4" s="122"/>
      <c r="G4" s="128" t="s">
        <v>135</v>
      </c>
      <c r="H4" s="122"/>
      <c r="I4" s="128" t="s">
        <v>141</v>
      </c>
      <c r="J4" s="122"/>
      <c r="K4" s="128" t="s">
        <v>136</v>
      </c>
      <c r="L4" s="122"/>
      <c r="M4" s="128" t="s">
        <v>137</v>
      </c>
      <c r="N4" s="122"/>
      <c r="O4" s="125" t="s">
        <v>138</v>
      </c>
      <c r="P4" s="129"/>
    </row>
    <row r="5" spans="2:16" ht="41.25" customHeight="1" x14ac:dyDescent="0.3">
      <c r="B5" s="128"/>
      <c r="C5" s="122"/>
      <c r="D5" s="139"/>
      <c r="E5" s="21" t="s">
        <v>53</v>
      </c>
      <c r="F5" s="21" t="s">
        <v>54</v>
      </c>
      <c r="G5" s="21" t="s">
        <v>53</v>
      </c>
      <c r="H5" s="21" t="s">
        <v>54</v>
      </c>
      <c r="I5" s="21" t="s">
        <v>53</v>
      </c>
      <c r="J5" s="21" t="s">
        <v>54</v>
      </c>
      <c r="K5" s="21" t="s">
        <v>139</v>
      </c>
      <c r="L5" s="21" t="s">
        <v>140</v>
      </c>
      <c r="M5" s="21" t="s">
        <v>139</v>
      </c>
      <c r="N5" s="21" t="s">
        <v>140</v>
      </c>
      <c r="O5" s="21" t="s">
        <v>139</v>
      </c>
      <c r="P5" s="21" t="s">
        <v>140</v>
      </c>
    </row>
    <row r="6" spans="2:16" ht="22.5" customHeight="1" x14ac:dyDescent="0.3">
      <c r="B6" s="128"/>
      <c r="C6" s="122"/>
      <c r="D6" s="29" t="s">
        <v>3</v>
      </c>
      <c r="E6" s="8">
        <v>30</v>
      </c>
      <c r="F6" s="8">
        <v>70</v>
      </c>
      <c r="G6" s="8">
        <f>'Data Entry for CO III'!G7</f>
        <v>30</v>
      </c>
      <c r="H6" s="8">
        <f>'Data Entry for CO III'!H7</f>
        <v>70</v>
      </c>
      <c r="I6" s="8">
        <f>'Data Entry for CO III'!I7</f>
        <v>30</v>
      </c>
      <c r="J6" s="8">
        <f>'Data Entry for CO III'!J7</f>
        <v>70</v>
      </c>
      <c r="K6" s="8">
        <f>'Data Entry for CO III'!K7</f>
        <v>50</v>
      </c>
      <c r="L6" s="8">
        <f>'Data Entry for CO III'!L7</f>
        <v>50</v>
      </c>
      <c r="M6" s="8">
        <f>'Data Entry for CO III'!M7</f>
        <v>50</v>
      </c>
      <c r="N6" s="8">
        <f>'Data Entry for CO III'!N7</f>
        <v>50</v>
      </c>
      <c r="O6" s="8">
        <f>'Data Entry for CO III'!O7</f>
        <v>50</v>
      </c>
      <c r="P6" s="8">
        <f>'Data Entry for CO III'!P7</f>
        <v>50</v>
      </c>
    </row>
    <row r="7" spans="2:16" ht="22.5" customHeight="1" x14ac:dyDescent="0.3">
      <c r="B7" s="128"/>
      <c r="C7" s="122"/>
      <c r="D7" s="29" t="s">
        <v>4</v>
      </c>
      <c r="E7" s="8">
        <f>E6/2</f>
        <v>15</v>
      </c>
      <c r="F7" s="8">
        <f t="shared" ref="F7:N7" si="0">F6/2</f>
        <v>35</v>
      </c>
      <c r="G7" s="8">
        <f t="shared" si="0"/>
        <v>15</v>
      </c>
      <c r="H7" s="8">
        <f t="shared" si="0"/>
        <v>35</v>
      </c>
      <c r="I7" s="8">
        <f t="shared" si="0"/>
        <v>15</v>
      </c>
      <c r="J7" s="8">
        <f t="shared" si="0"/>
        <v>35</v>
      </c>
      <c r="K7" s="8">
        <f t="shared" si="0"/>
        <v>25</v>
      </c>
      <c r="L7" s="8">
        <f t="shared" si="0"/>
        <v>25</v>
      </c>
      <c r="M7" s="8">
        <f t="shared" si="0"/>
        <v>25</v>
      </c>
      <c r="N7" s="8">
        <f t="shared" si="0"/>
        <v>25</v>
      </c>
      <c r="O7" s="8">
        <f t="shared" ref="O7:P7" si="1">O6/2</f>
        <v>25</v>
      </c>
      <c r="P7" s="8">
        <f t="shared" si="1"/>
        <v>25</v>
      </c>
    </row>
    <row r="8" spans="2:16" s="32" customFormat="1" x14ac:dyDescent="0.3">
      <c r="B8" s="50"/>
      <c r="G8" s="68"/>
      <c r="I8" s="68"/>
    </row>
    <row r="9" spans="2:16" ht="23.25" customHeight="1" x14ac:dyDescent="0.3">
      <c r="C9" s="42" t="s">
        <v>8</v>
      </c>
      <c r="D9" s="3"/>
      <c r="E9" s="33">
        <f>COUNT('Data Entry for CO III'!E9:E149)</f>
        <v>79</v>
      </c>
      <c r="F9" s="33">
        <f>COUNT('Data Entry for CO III'!F9:F149)</f>
        <v>79</v>
      </c>
      <c r="G9" s="33">
        <f>COUNT('Data Entry for CO III'!G9:G149)</f>
        <v>79</v>
      </c>
      <c r="H9" s="33">
        <f>COUNT('Data Entry for CO III'!H9:H149)</f>
        <v>79</v>
      </c>
      <c r="I9" s="33">
        <f>COUNT('Data Entry for CO III'!I9:I149)</f>
        <v>79</v>
      </c>
      <c r="J9" s="33">
        <f>COUNT('Data Entry for CO III'!J9:J149)</f>
        <v>79</v>
      </c>
      <c r="K9" s="33">
        <f>COUNT('Data Entry for CO III'!K9:K149)</f>
        <v>79</v>
      </c>
      <c r="L9" s="33">
        <f>COUNT('Data Entry for CO III'!L9:L149)</f>
        <v>79</v>
      </c>
      <c r="M9" s="33">
        <f>COUNT('Data Entry for CO III'!M9:M149)</f>
        <v>79</v>
      </c>
      <c r="N9" s="33">
        <f>COUNT('Data Entry for CO III'!N9:N149)</f>
        <v>79</v>
      </c>
      <c r="O9" s="33">
        <f>COUNT('Data Entry for CO III'!O9:O149)</f>
        <v>79</v>
      </c>
      <c r="P9" s="33">
        <f>COUNT('Data Entry for CO III'!P9:P149)</f>
        <v>79</v>
      </c>
    </row>
    <row r="10" spans="2:16" ht="24.75" customHeight="1" x14ac:dyDescent="0.3">
      <c r="C10" s="42" t="s">
        <v>33</v>
      </c>
      <c r="D10" s="3"/>
      <c r="E10" s="33">
        <f>COUNTIF('Data Entry for CO III'!E9:E149,"&gt;=5")</f>
        <v>79</v>
      </c>
      <c r="F10" s="33">
        <f>COUNTIF('Data Entry for CO III'!F9:F149,"&gt;=20")</f>
        <v>78</v>
      </c>
      <c r="G10" s="33">
        <f>COUNTIF('Data Entry for CO III'!G9:G149,"&gt;=5")</f>
        <v>79</v>
      </c>
      <c r="H10" s="33">
        <f>COUNTIF('Data Entry for CO III'!H9:H149,"&gt;=20")</f>
        <v>75</v>
      </c>
      <c r="I10" s="33">
        <f>COUNTIF('Data Entry for CO III'!I9:I149,"&gt;=5")</f>
        <v>79</v>
      </c>
      <c r="J10" s="33">
        <f>COUNTIF('Data Entry for CO III'!J9:J149,"&gt;=20")</f>
        <v>79</v>
      </c>
      <c r="K10" s="33">
        <f>COUNTIF('Data Entry for CO III'!K9:K149,"&gt;=5")</f>
        <v>79</v>
      </c>
      <c r="L10" s="33">
        <f>COUNTIF('Data Entry for CO III'!L9:L149,"&gt;=20")</f>
        <v>76</v>
      </c>
      <c r="M10" s="33">
        <f>COUNTIF('Data Entry for CO III'!M9:M149,"&gt;=5")</f>
        <v>79</v>
      </c>
      <c r="N10" s="33">
        <f>COUNTIF('Data Entry for CO III'!N9:N149,"&gt;=20")</f>
        <v>78</v>
      </c>
      <c r="O10" s="33">
        <f>COUNTIF('Data Entry for CO III'!O9:O149,"&gt;=5")</f>
        <v>79</v>
      </c>
      <c r="P10" s="33">
        <f>COUNTIF('Data Entry for CO III'!P9:P149,"&gt;=20")</f>
        <v>77</v>
      </c>
    </row>
    <row r="11" spans="2:16" ht="27" customHeight="1" x14ac:dyDescent="0.3">
      <c r="C11" s="54" t="s">
        <v>39</v>
      </c>
      <c r="D11" s="5"/>
      <c r="E11" s="34">
        <f>E10/E9*100</f>
        <v>100</v>
      </c>
      <c r="F11" s="34">
        <f t="shared" ref="F11:P11" si="2">F10/F9*100</f>
        <v>98.734177215189874</v>
      </c>
      <c r="G11" s="34">
        <f t="shared" si="2"/>
        <v>100</v>
      </c>
      <c r="H11" s="34">
        <f t="shared" si="2"/>
        <v>94.936708860759495</v>
      </c>
      <c r="I11" s="34">
        <f t="shared" si="2"/>
        <v>100</v>
      </c>
      <c r="J11" s="34">
        <f t="shared" si="2"/>
        <v>100</v>
      </c>
      <c r="K11" s="34">
        <f t="shared" si="2"/>
        <v>100</v>
      </c>
      <c r="L11" s="34">
        <f t="shared" si="2"/>
        <v>96.202531645569621</v>
      </c>
      <c r="M11" s="34">
        <f t="shared" si="2"/>
        <v>100</v>
      </c>
      <c r="N11" s="34">
        <f t="shared" si="2"/>
        <v>98.734177215189874</v>
      </c>
      <c r="O11" s="34">
        <f t="shared" si="2"/>
        <v>100</v>
      </c>
      <c r="P11" s="34">
        <f t="shared" si="2"/>
        <v>97.468354430379748</v>
      </c>
    </row>
    <row r="12" spans="2:16" ht="23.25" customHeight="1" x14ac:dyDescent="0.3">
      <c r="C12" s="24" t="s">
        <v>7</v>
      </c>
      <c r="D12" s="4"/>
      <c r="E12" s="6" t="str">
        <f>IF(E11&gt;=70,"Level 3",IF(E11&gt;=60,"Level 2",IF(E11&gt;=40,"Level 1")))</f>
        <v>Level 3</v>
      </c>
      <c r="F12" s="6" t="str">
        <f t="shared" ref="F12:P12" si="3">IF(F11&gt;=70,"Level 3",IF(F11&gt;=60,"Level 2",IF(F11&gt;=40,"Level 1")))</f>
        <v>Level 3</v>
      </c>
      <c r="G12" s="6" t="str">
        <f t="shared" si="3"/>
        <v>Level 3</v>
      </c>
      <c r="H12" s="6" t="str">
        <f t="shared" si="3"/>
        <v>Level 3</v>
      </c>
      <c r="I12" s="6" t="str">
        <f t="shared" si="3"/>
        <v>Level 3</v>
      </c>
      <c r="J12" s="6" t="str">
        <f t="shared" si="3"/>
        <v>Level 3</v>
      </c>
      <c r="K12" s="6" t="str">
        <f t="shared" si="3"/>
        <v>Level 3</v>
      </c>
      <c r="L12" s="6" t="str">
        <f t="shared" si="3"/>
        <v>Level 3</v>
      </c>
      <c r="M12" s="6" t="str">
        <f t="shared" si="3"/>
        <v>Level 3</v>
      </c>
      <c r="N12" s="6" t="str">
        <f t="shared" si="3"/>
        <v>Level 3</v>
      </c>
      <c r="O12" s="6" t="str">
        <f t="shared" si="3"/>
        <v>Level 3</v>
      </c>
      <c r="P12" s="6" t="str">
        <f t="shared" si="3"/>
        <v>Level 3</v>
      </c>
    </row>
    <row r="14" spans="2:16" x14ac:dyDescent="0.3">
      <c r="F14" s="132"/>
      <c r="G14" s="132"/>
      <c r="H14" s="132"/>
      <c r="I14" s="132"/>
      <c r="J14" s="132"/>
    </row>
    <row r="15" spans="2:16" ht="23.25" customHeight="1" x14ac:dyDescent="0.3">
      <c r="E15" s="133" t="s">
        <v>9</v>
      </c>
      <c r="F15" s="64"/>
      <c r="G15" s="37" t="s">
        <v>15</v>
      </c>
      <c r="H15" s="37" t="s">
        <v>32</v>
      </c>
      <c r="I15" s="37" t="s">
        <v>16</v>
      </c>
      <c r="J15" s="37" t="s">
        <v>13</v>
      </c>
    </row>
    <row r="16" spans="2:16" ht="23.25" customHeight="1" x14ac:dyDescent="0.3">
      <c r="E16" s="133"/>
      <c r="F16" s="25" t="s">
        <v>5</v>
      </c>
      <c r="G16" s="9">
        <f>E11</f>
        <v>100</v>
      </c>
      <c r="H16" s="15" t="str">
        <f>IF(G16&gt;=70,"3",IF(G16&gt;=60,"2",IF(G16&gt;=40,"1")))</f>
        <v>3</v>
      </c>
      <c r="I16" s="9">
        <f>F11</f>
        <v>98.734177215189874</v>
      </c>
      <c r="J16" s="15" t="str">
        <f>IF(I16&gt;=70,"3",IF(I16&gt;=60,"2",IF(I16&gt;=40,"1")))</f>
        <v>3</v>
      </c>
    </row>
    <row r="17" spans="5:10" ht="23.25" customHeight="1" x14ac:dyDescent="0.3">
      <c r="E17" s="133"/>
      <c r="F17" s="11" t="s">
        <v>6</v>
      </c>
      <c r="G17" s="9">
        <f>G11</f>
        <v>100</v>
      </c>
      <c r="H17" s="15" t="str">
        <f t="shared" ref="H17:H21" si="4">IF(G17&gt;=70,"3",IF(G17&gt;=60,"2",IF(G17&gt;=40,"1")))</f>
        <v>3</v>
      </c>
      <c r="I17" s="10">
        <f>H11</f>
        <v>94.936708860759495</v>
      </c>
      <c r="J17" s="15" t="str">
        <f t="shared" ref="J17:J21" si="5">IF(I17&gt;=70,"3",IF(I17&gt;=60,"2",IF(I17&gt;=40,"1")))</f>
        <v>3</v>
      </c>
    </row>
    <row r="18" spans="5:10" ht="23.25" customHeight="1" x14ac:dyDescent="0.3">
      <c r="E18" s="133"/>
      <c r="F18" s="26" t="s">
        <v>10</v>
      </c>
      <c r="G18" s="9">
        <f>I11</f>
        <v>100</v>
      </c>
      <c r="H18" s="15" t="str">
        <f t="shared" si="4"/>
        <v>3</v>
      </c>
      <c r="I18" s="12">
        <f>J11</f>
        <v>100</v>
      </c>
      <c r="J18" s="15" t="str">
        <f t="shared" si="5"/>
        <v>3</v>
      </c>
    </row>
    <row r="19" spans="5:10" ht="23.25" customHeight="1" x14ac:dyDescent="0.3">
      <c r="E19" s="133"/>
      <c r="F19" s="27" t="s">
        <v>11</v>
      </c>
      <c r="G19" s="9">
        <f>K11</f>
        <v>100</v>
      </c>
      <c r="H19" s="15" t="str">
        <f t="shared" si="4"/>
        <v>3</v>
      </c>
      <c r="I19" s="13">
        <f>L11</f>
        <v>96.202531645569621</v>
      </c>
      <c r="J19" s="15" t="str">
        <f t="shared" si="5"/>
        <v>3</v>
      </c>
    </row>
    <row r="20" spans="5:10" ht="23.25" customHeight="1" x14ac:dyDescent="0.3">
      <c r="E20" s="133"/>
      <c r="F20" s="28" t="s">
        <v>12</v>
      </c>
      <c r="G20" s="9">
        <f>M11</f>
        <v>100</v>
      </c>
      <c r="H20" s="15" t="str">
        <f t="shared" si="4"/>
        <v>3</v>
      </c>
      <c r="I20" s="14">
        <f>N11</f>
        <v>98.734177215189874</v>
      </c>
      <c r="J20" s="15" t="str">
        <f t="shared" si="5"/>
        <v>3</v>
      </c>
    </row>
    <row r="21" spans="5:10" ht="23.25" customHeight="1" x14ac:dyDescent="0.3">
      <c r="E21" s="133"/>
      <c r="F21" s="25" t="s">
        <v>14</v>
      </c>
      <c r="G21" s="9">
        <f>O11</f>
        <v>100</v>
      </c>
      <c r="H21" s="15" t="str">
        <f t="shared" si="4"/>
        <v>3</v>
      </c>
      <c r="I21" s="9">
        <f>P11</f>
        <v>97.468354430379748</v>
      </c>
      <c r="J21" s="15" t="str">
        <f t="shared" si="5"/>
        <v>3</v>
      </c>
    </row>
  </sheetData>
  <mergeCells count="16">
    <mergeCell ref="I4:J4"/>
    <mergeCell ref="O4:P4"/>
    <mergeCell ref="F14:J14"/>
    <mergeCell ref="E15:E21"/>
    <mergeCell ref="B1:P1"/>
    <mergeCell ref="E2:P2"/>
    <mergeCell ref="E3:P3"/>
    <mergeCell ref="D4:D5"/>
    <mergeCell ref="B2:D2"/>
    <mergeCell ref="B3:D3"/>
    <mergeCell ref="C4:C7"/>
    <mergeCell ref="B4:B7"/>
    <mergeCell ref="K4:L4"/>
    <mergeCell ref="M4:N4"/>
    <mergeCell ref="E4:F4"/>
    <mergeCell ref="G4:H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84"/>
  <sheetViews>
    <sheetView zoomScale="77" zoomScaleNormal="77" workbookViewId="0">
      <pane ySplit="6" topLeftCell="A46" activePane="bottomLeft" state="frozen"/>
      <selection activeCell="C1" sqref="C1"/>
      <selection pane="bottomLeft" activeCell="Z53" sqref="Z53"/>
    </sheetView>
  </sheetViews>
  <sheetFormatPr defaultColWidth="9.140625" defaultRowHeight="15.75" x14ac:dyDescent="0.25"/>
  <cols>
    <col min="1" max="1" width="5.42578125" style="35" customWidth="1"/>
    <col min="2" max="2" width="39.42578125" style="38" customWidth="1"/>
    <col min="3" max="3" width="14.5703125" style="38" customWidth="1"/>
    <col min="4" max="8" width="6.42578125" style="104" customWidth="1"/>
    <col min="9" max="13" width="6.42578125" style="106" customWidth="1"/>
    <col min="14" max="18" width="6.42578125" style="108" customWidth="1"/>
    <col min="19" max="23" width="6.42578125" style="110" customWidth="1"/>
    <col min="24" max="28" width="6.42578125" style="112" customWidth="1"/>
    <col min="29" max="33" width="6.42578125" style="104" customWidth="1"/>
    <col min="34" max="38" width="6.42578125" style="38" customWidth="1"/>
    <col min="39" max="16384" width="9.140625" style="38"/>
  </cols>
  <sheetData>
    <row r="1" spans="1:38" ht="89.25" customHeight="1" x14ac:dyDescent="0.25">
      <c r="A1" s="150" t="s">
        <v>52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</row>
    <row r="2" spans="1:38" ht="21" customHeight="1" x14ac:dyDescent="0.25">
      <c r="A2" s="149" t="s">
        <v>142</v>
      </c>
      <c r="B2" s="149"/>
      <c r="C2" s="149"/>
      <c r="D2" s="144" t="s">
        <v>34</v>
      </c>
      <c r="E2" s="144" t="s">
        <v>35</v>
      </c>
      <c r="F2" s="144" t="s">
        <v>36</v>
      </c>
      <c r="G2" s="144" t="s">
        <v>37</v>
      </c>
      <c r="H2" s="144" t="s">
        <v>38</v>
      </c>
      <c r="I2" s="145" t="s">
        <v>34</v>
      </c>
      <c r="J2" s="145" t="s">
        <v>35</v>
      </c>
      <c r="K2" s="145" t="s">
        <v>36</v>
      </c>
      <c r="L2" s="145" t="s">
        <v>37</v>
      </c>
      <c r="M2" s="145" t="s">
        <v>38</v>
      </c>
      <c r="N2" s="146" t="s">
        <v>34</v>
      </c>
      <c r="O2" s="146" t="s">
        <v>35</v>
      </c>
      <c r="P2" s="146" t="s">
        <v>36</v>
      </c>
      <c r="Q2" s="146" t="s">
        <v>37</v>
      </c>
      <c r="R2" s="146" t="s">
        <v>38</v>
      </c>
      <c r="S2" s="148" t="s">
        <v>34</v>
      </c>
      <c r="T2" s="148" t="s">
        <v>35</v>
      </c>
      <c r="U2" s="148" t="s">
        <v>36</v>
      </c>
      <c r="V2" s="148" t="s">
        <v>37</v>
      </c>
      <c r="W2" s="148" t="s">
        <v>38</v>
      </c>
      <c r="X2" s="147" t="s">
        <v>34</v>
      </c>
      <c r="Y2" s="147" t="s">
        <v>35</v>
      </c>
      <c r="Z2" s="147" t="s">
        <v>36</v>
      </c>
      <c r="AA2" s="147" t="s">
        <v>37</v>
      </c>
      <c r="AB2" s="147" t="s">
        <v>38</v>
      </c>
      <c r="AC2" s="142" t="s">
        <v>34</v>
      </c>
      <c r="AD2" s="142" t="s">
        <v>35</v>
      </c>
      <c r="AE2" s="142" t="s">
        <v>36</v>
      </c>
      <c r="AF2" s="142" t="s">
        <v>37</v>
      </c>
      <c r="AG2" s="142" t="s">
        <v>38</v>
      </c>
      <c r="AH2" s="143" t="s">
        <v>34</v>
      </c>
      <c r="AI2" s="143" t="s">
        <v>35</v>
      </c>
      <c r="AJ2" s="143" t="s">
        <v>36</v>
      </c>
      <c r="AK2" s="143" t="s">
        <v>37</v>
      </c>
      <c r="AL2" s="143" t="s">
        <v>38</v>
      </c>
    </row>
    <row r="3" spans="1:38" ht="21" customHeight="1" x14ac:dyDescent="0.25">
      <c r="A3" s="149" t="s">
        <v>31</v>
      </c>
      <c r="B3" s="149"/>
      <c r="C3" s="149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6"/>
      <c r="O3" s="146"/>
      <c r="P3" s="146"/>
      <c r="Q3" s="146"/>
      <c r="R3" s="146"/>
      <c r="S3" s="148"/>
      <c r="T3" s="148"/>
      <c r="U3" s="148"/>
      <c r="V3" s="148"/>
      <c r="W3" s="148"/>
      <c r="X3" s="147"/>
      <c r="Y3" s="147"/>
      <c r="Z3" s="147"/>
      <c r="AA3" s="147"/>
      <c r="AB3" s="147"/>
      <c r="AC3" s="142"/>
      <c r="AD3" s="142"/>
      <c r="AE3" s="142"/>
      <c r="AF3" s="142"/>
      <c r="AG3" s="142"/>
      <c r="AH3" s="143"/>
      <c r="AI3" s="143"/>
      <c r="AJ3" s="143"/>
      <c r="AK3" s="143"/>
      <c r="AL3" s="143"/>
    </row>
    <row r="4" spans="1:38" ht="27" customHeight="1" x14ac:dyDescent="0.25">
      <c r="A4" s="128"/>
      <c r="B4" s="122"/>
      <c r="C4" s="99"/>
      <c r="D4" s="144" t="s">
        <v>5</v>
      </c>
      <c r="E4" s="144"/>
      <c r="F4" s="144"/>
      <c r="G4" s="144"/>
      <c r="H4" s="144"/>
      <c r="I4" s="145" t="s">
        <v>6</v>
      </c>
      <c r="J4" s="145"/>
      <c r="K4" s="145"/>
      <c r="L4" s="145"/>
      <c r="M4" s="145"/>
      <c r="N4" s="146" t="s">
        <v>10</v>
      </c>
      <c r="O4" s="146"/>
      <c r="P4" s="146"/>
      <c r="Q4" s="146"/>
      <c r="R4" s="146"/>
      <c r="S4" s="140" t="s">
        <v>11</v>
      </c>
      <c r="T4" s="140"/>
      <c r="U4" s="140"/>
      <c r="V4" s="140"/>
      <c r="W4" s="140"/>
      <c r="X4" s="141" t="s">
        <v>12</v>
      </c>
      <c r="Y4" s="141"/>
      <c r="Z4" s="141"/>
      <c r="AA4" s="141"/>
      <c r="AB4" s="141"/>
      <c r="AC4" s="142" t="s">
        <v>14</v>
      </c>
      <c r="AD4" s="142"/>
      <c r="AE4" s="142"/>
      <c r="AF4" s="142"/>
      <c r="AG4" s="142"/>
      <c r="AH4" s="143" t="s">
        <v>47</v>
      </c>
      <c r="AI4" s="143"/>
      <c r="AJ4" s="143"/>
      <c r="AK4" s="143"/>
      <c r="AL4" s="143"/>
    </row>
    <row r="5" spans="1:38" ht="16.5" x14ac:dyDescent="0.25">
      <c r="A5" s="128"/>
      <c r="B5" s="122"/>
      <c r="C5" s="113" t="s">
        <v>3</v>
      </c>
      <c r="D5" s="103">
        <v>10</v>
      </c>
      <c r="E5" s="103">
        <v>10</v>
      </c>
      <c r="F5" s="103">
        <v>10</v>
      </c>
      <c r="G5" s="103">
        <v>10</v>
      </c>
      <c r="H5" s="103">
        <v>10</v>
      </c>
      <c r="I5" s="105">
        <v>10</v>
      </c>
      <c r="J5" s="105">
        <v>10</v>
      </c>
      <c r="K5" s="105">
        <v>10</v>
      </c>
      <c r="L5" s="105">
        <v>10</v>
      </c>
      <c r="M5" s="105">
        <v>10</v>
      </c>
      <c r="N5" s="107">
        <v>10</v>
      </c>
      <c r="O5" s="107">
        <v>10</v>
      </c>
      <c r="P5" s="107">
        <v>10</v>
      </c>
      <c r="Q5" s="107">
        <v>10</v>
      </c>
      <c r="R5" s="107">
        <v>10</v>
      </c>
      <c r="S5" s="109">
        <v>10</v>
      </c>
      <c r="T5" s="109">
        <v>10</v>
      </c>
      <c r="U5" s="109">
        <v>10</v>
      </c>
      <c r="V5" s="109">
        <v>10</v>
      </c>
      <c r="W5" s="109">
        <v>10</v>
      </c>
      <c r="X5" s="111">
        <v>10</v>
      </c>
      <c r="Y5" s="111">
        <v>10</v>
      </c>
      <c r="Z5" s="111">
        <v>10</v>
      </c>
      <c r="AA5" s="111">
        <v>10</v>
      </c>
      <c r="AB5" s="111">
        <v>10</v>
      </c>
      <c r="AC5" s="103">
        <v>10</v>
      </c>
      <c r="AD5" s="103">
        <v>10</v>
      </c>
      <c r="AE5" s="103">
        <v>10</v>
      </c>
      <c r="AF5" s="103">
        <v>10</v>
      </c>
      <c r="AG5" s="103">
        <v>10</v>
      </c>
      <c r="AH5" s="51">
        <v>10</v>
      </c>
      <c r="AI5" s="51">
        <v>10</v>
      </c>
      <c r="AJ5" s="51">
        <v>10</v>
      </c>
      <c r="AK5" s="51">
        <v>10</v>
      </c>
      <c r="AL5" s="51">
        <v>10</v>
      </c>
    </row>
    <row r="6" spans="1:38" ht="16.5" x14ac:dyDescent="0.25">
      <c r="A6" s="128"/>
      <c r="B6" s="122"/>
      <c r="C6" s="113" t="s">
        <v>4</v>
      </c>
      <c r="D6" s="103">
        <f>D5/2</f>
        <v>5</v>
      </c>
      <c r="E6" s="103">
        <f t="shared" ref="E6:AL6" si="0">E5/2</f>
        <v>5</v>
      </c>
      <c r="F6" s="103">
        <f t="shared" si="0"/>
        <v>5</v>
      </c>
      <c r="G6" s="103">
        <f t="shared" si="0"/>
        <v>5</v>
      </c>
      <c r="H6" s="103">
        <f t="shared" si="0"/>
        <v>5</v>
      </c>
      <c r="I6" s="105">
        <f t="shared" si="0"/>
        <v>5</v>
      </c>
      <c r="J6" s="105">
        <f t="shared" si="0"/>
        <v>5</v>
      </c>
      <c r="K6" s="105">
        <f t="shared" si="0"/>
        <v>5</v>
      </c>
      <c r="L6" s="105">
        <f t="shared" si="0"/>
        <v>5</v>
      </c>
      <c r="M6" s="105">
        <f t="shared" si="0"/>
        <v>5</v>
      </c>
      <c r="N6" s="107">
        <f t="shared" si="0"/>
        <v>5</v>
      </c>
      <c r="O6" s="107">
        <f t="shared" si="0"/>
        <v>5</v>
      </c>
      <c r="P6" s="107">
        <f t="shared" si="0"/>
        <v>5</v>
      </c>
      <c r="Q6" s="107">
        <f t="shared" si="0"/>
        <v>5</v>
      </c>
      <c r="R6" s="107">
        <f t="shared" si="0"/>
        <v>5</v>
      </c>
      <c r="S6" s="109">
        <f t="shared" si="0"/>
        <v>5</v>
      </c>
      <c r="T6" s="109">
        <f t="shared" si="0"/>
        <v>5</v>
      </c>
      <c r="U6" s="109">
        <f t="shared" si="0"/>
        <v>5</v>
      </c>
      <c r="V6" s="109">
        <f t="shared" si="0"/>
        <v>5</v>
      </c>
      <c r="W6" s="109">
        <f t="shared" si="0"/>
        <v>5</v>
      </c>
      <c r="X6" s="111">
        <f t="shared" si="0"/>
        <v>5</v>
      </c>
      <c r="Y6" s="111">
        <f t="shared" si="0"/>
        <v>5</v>
      </c>
      <c r="Z6" s="111">
        <f t="shared" si="0"/>
        <v>5</v>
      </c>
      <c r="AA6" s="111">
        <f t="shared" si="0"/>
        <v>5</v>
      </c>
      <c r="AB6" s="111">
        <f t="shared" si="0"/>
        <v>5</v>
      </c>
      <c r="AC6" s="103">
        <f t="shared" si="0"/>
        <v>5</v>
      </c>
      <c r="AD6" s="103">
        <f t="shared" si="0"/>
        <v>5</v>
      </c>
      <c r="AE6" s="103">
        <f t="shared" si="0"/>
        <v>5</v>
      </c>
      <c r="AF6" s="103">
        <f t="shared" si="0"/>
        <v>5</v>
      </c>
      <c r="AG6" s="103">
        <f t="shared" si="0"/>
        <v>5</v>
      </c>
      <c r="AH6" s="51">
        <f t="shared" si="0"/>
        <v>5</v>
      </c>
      <c r="AI6" s="51">
        <f t="shared" si="0"/>
        <v>5</v>
      </c>
      <c r="AJ6" s="51">
        <f t="shared" si="0"/>
        <v>5</v>
      </c>
      <c r="AK6" s="51">
        <f t="shared" si="0"/>
        <v>5</v>
      </c>
      <c r="AL6" s="51">
        <f t="shared" si="0"/>
        <v>5</v>
      </c>
    </row>
    <row r="7" spans="1:38" s="39" customFormat="1" x14ac:dyDescent="0.25">
      <c r="A7" s="100">
        <v>1</v>
      </c>
      <c r="B7" s="102" t="s">
        <v>144</v>
      </c>
      <c r="C7" s="101"/>
      <c r="D7" s="114">
        <v>10</v>
      </c>
      <c r="E7" s="114">
        <v>10</v>
      </c>
      <c r="F7" s="114">
        <v>10</v>
      </c>
      <c r="G7" s="114">
        <v>10</v>
      </c>
      <c r="H7" s="114">
        <v>10</v>
      </c>
      <c r="I7" s="115">
        <v>10</v>
      </c>
      <c r="J7" s="115">
        <v>10</v>
      </c>
      <c r="K7" s="115">
        <v>10</v>
      </c>
      <c r="L7" s="115">
        <v>10</v>
      </c>
      <c r="M7" s="115">
        <v>10</v>
      </c>
      <c r="N7" s="116">
        <v>10</v>
      </c>
      <c r="O7" s="116">
        <v>10</v>
      </c>
      <c r="P7" s="116">
        <v>10</v>
      </c>
      <c r="Q7" s="116">
        <v>10</v>
      </c>
      <c r="R7" s="116">
        <v>10</v>
      </c>
      <c r="S7" s="117">
        <v>10</v>
      </c>
      <c r="T7" s="117">
        <v>10</v>
      </c>
      <c r="U7" s="117">
        <v>10</v>
      </c>
      <c r="V7" s="117">
        <v>10</v>
      </c>
      <c r="W7" s="117">
        <v>10</v>
      </c>
      <c r="X7" s="118">
        <v>10</v>
      </c>
      <c r="Y7" s="118">
        <v>10</v>
      </c>
      <c r="Z7" s="118">
        <v>10</v>
      </c>
      <c r="AA7" s="118">
        <v>10</v>
      </c>
      <c r="AB7" s="118">
        <v>10</v>
      </c>
      <c r="AC7" s="114">
        <v>10</v>
      </c>
      <c r="AD7" s="114">
        <v>10</v>
      </c>
      <c r="AE7" s="114">
        <v>10</v>
      </c>
      <c r="AF7" s="114">
        <v>10</v>
      </c>
      <c r="AG7" s="114">
        <v>10</v>
      </c>
      <c r="AH7" s="119">
        <v>10</v>
      </c>
      <c r="AI7" s="119">
        <v>10</v>
      </c>
      <c r="AJ7" s="119">
        <v>10</v>
      </c>
      <c r="AK7" s="119">
        <v>10</v>
      </c>
      <c r="AL7" s="119">
        <v>10</v>
      </c>
    </row>
    <row r="8" spans="1:38" x14ac:dyDescent="0.25">
      <c r="A8" s="48">
        <v>2</v>
      </c>
      <c r="B8" s="102" t="s">
        <v>145</v>
      </c>
      <c r="C8" s="16"/>
      <c r="D8" s="114">
        <v>5</v>
      </c>
      <c r="E8" s="114">
        <v>5</v>
      </c>
      <c r="F8" s="114">
        <v>5</v>
      </c>
      <c r="G8" s="114">
        <v>7</v>
      </c>
      <c r="H8" s="114">
        <v>6</v>
      </c>
      <c r="I8" s="115">
        <v>9</v>
      </c>
      <c r="J8" s="115">
        <v>7</v>
      </c>
      <c r="K8" s="115">
        <v>10</v>
      </c>
      <c r="L8" s="115">
        <v>8</v>
      </c>
      <c r="M8" s="115">
        <v>8</v>
      </c>
      <c r="N8" s="116">
        <v>6</v>
      </c>
      <c r="O8" s="116">
        <v>5</v>
      </c>
      <c r="P8" s="116">
        <v>6</v>
      </c>
      <c r="Q8" s="116">
        <v>6</v>
      </c>
      <c r="R8" s="116">
        <v>5</v>
      </c>
      <c r="S8" s="117">
        <v>6</v>
      </c>
      <c r="T8" s="117">
        <v>6</v>
      </c>
      <c r="U8" s="117">
        <v>7</v>
      </c>
      <c r="V8" s="117">
        <v>6</v>
      </c>
      <c r="W8" s="117">
        <v>7</v>
      </c>
      <c r="X8" s="118">
        <v>7</v>
      </c>
      <c r="Y8" s="118">
        <v>7</v>
      </c>
      <c r="Z8" s="118">
        <v>6</v>
      </c>
      <c r="AA8" s="118">
        <v>6</v>
      </c>
      <c r="AB8" s="118">
        <v>6</v>
      </c>
      <c r="AC8" s="114">
        <v>8</v>
      </c>
      <c r="AD8" s="114">
        <v>7</v>
      </c>
      <c r="AE8" s="114">
        <v>6</v>
      </c>
      <c r="AF8" s="114">
        <v>6</v>
      </c>
      <c r="AG8" s="114">
        <v>7</v>
      </c>
      <c r="AH8" s="119">
        <v>5</v>
      </c>
      <c r="AI8" s="119">
        <v>5</v>
      </c>
      <c r="AJ8" s="119">
        <v>5</v>
      </c>
      <c r="AK8" s="119">
        <v>5</v>
      </c>
      <c r="AL8" s="119">
        <v>7</v>
      </c>
    </row>
    <row r="9" spans="1:38" x14ac:dyDescent="0.25">
      <c r="A9" s="48">
        <v>3</v>
      </c>
      <c r="B9" s="102" t="s">
        <v>146</v>
      </c>
      <c r="C9" s="16"/>
      <c r="D9" s="114">
        <v>10</v>
      </c>
      <c r="E9" s="114">
        <v>5</v>
      </c>
      <c r="F9" s="114">
        <v>7</v>
      </c>
      <c r="G9" s="114">
        <v>10</v>
      </c>
      <c r="H9" s="114">
        <v>10</v>
      </c>
      <c r="I9" s="115">
        <v>7</v>
      </c>
      <c r="J9" s="115">
        <v>10</v>
      </c>
      <c r="K9" s="115">
        <v>10</v>
      </c>
      <c r="L9" s="115">
        <v>10</v>
      </c>
      <c r="M9" s="115">
        <v>1</v>
      </c>
      <c r="N9" s="116">
        <v>6</v>
      </c>
      <c r="O9" s="116">
        <v>9</v>
      </c>
      <c r="P9" s="116">
        <v>5</v>
      </c>
      <c r="Q9" s="116">
        <v>6</v>
      </c>
      <c r="R9" s="116">
        <v>9</v>
      </c>
      <c r="S9" s="117">
        <v>10</v>
      </c>
      <c r="T9" s="117">
        <v>8</v>
      </c>
      <c r="U9" s="117">
        <v>8</v>
      </c>
      <c r="V9" s="117">
        <v>9</v>
      </c>
      <c r="W9" s="117">
        <v>8</v>
      </c>
      <c r="X9" s="118">
        <v>8</v>
      </c>
      <c r="Y9" s="118">
        <v>9</v>
      </c>
      <c r="Z9" s="118">
        <v>10</v>
      </c>
      <c r="AA9" s="118">
        <v>8</v>
      </c>
      <c r="AB9" s="118">
        <v>5</v>
      </c>
      <c r="AC9" s="114">
        <v>5</v>
      </c>
      <c r="AD9" s="114">
        <v>7</v>
      </c>
      <c r="AE9" s="114">
        <v>8</v>
      </c>
      <c r="AF9" s="114">
        <v>5</v>
      </c>
      <c r="AG9" s="114">
        <v>9</v>
      </c>
      <c r="AH9" s="119">
        <v>6</v>
      </c>
      <c r="AI9" s="119">
        <v>2</v>
      </c>
      <c r="AJ9" s="119">
        <v>8</v>
      </c>
      <c r="AK9" s="119">
        <v>7</v>
      </c>
      <c r="AL9" s="119">
        <v>10</v>
      </c>
    </row>
    <row r="10" spans="1:38" x14ac:dyDescent="0.25">
      <c r="A10" s="48">
        <v>4</v>
      </c>
      <c r="B10" s="102" t="s">
        <v>147</v>
      </c>
      <c r="C10" s="16"/>
      <c r="D10" s="114">
        <v>2</v>
      </c>
      <c r="E10" s="114">
        <v>10</v>
      </c>
      <c r="F10" s="114">
        <v>8</v>
      </c>
      <c r="G10" s="114">
        <v>9</v>
      </c>
      <c r="H10" s="114">
        <v>4</v>
      </c>
      <c r="I10" s="115">
        <v>1</v>
      </c>
      <c r="J10" s="115">
        <v>9</v>
      </c>
      <c r="K10" s="115">
        <v>7</v>
      </c>
      <c r="L10" s="115">
        <v>4</v>
      </c>
      <c r="M10" s="115">
        <v>8</v>
      </c>
      <c r="N10" s="116">
        <v>7</v>
      </c>
      <c r="O10" s="116">
        <v>5</v>
      </c>
      <c r="P10" s="116">
        <v>9</v>
      </c>
      <c r="Q10" s="116">
        <v>10</v>
      </c>
      <c r="R10" s="116">
        <v>5</v>
      </c>
      <c r="S10" s="117">
        <v>3</v>
      </c>
      <c r="T10" s="117">
        <v>4</v>
      </c>
      <c r="U10" s="117">
        <v>5</v>
      </c>
      <c r="V10" s="117">
        <v>5</v>
      </c>
      <c r="W10" s="117">
        <v>8</v>
      </c>
      <c r="X10" s="118">
        <v>5</v>
      </c>
      <c r="Y10" s="118">
        <v>5</v>
      </c>
      <c r="Z10" s="118">
        <v>8</v>
      </c>
      <c r="AA10" s="118">
        <v>6</v>
      </c>
      <c r="AB10" s="118">
        <v>8</v>
      </c>
      <c r="AC10" s="114">
        <v>6</v>
      </c>
      <c r="AD10" s="114">
        <v>7</v>
      </c>
      <c r="AE10" s="114">
        <v>3</v>
      </c>
      <c r="AF10" s="114">
        <v>10</v>
      </c>
      <c r="AG10" s="114">
        <v>4</v>
      </c>
      <c r="AH10" s="119">
        <v>9</v>
      </c>
      <c r="AI10" s="119">
        <v>4</v>
      </c>
      <c r="AJ10" s="119">
        <v>8</v>
      </c>
      <c r="AK10" s="119">
        <v>7</v>
      </c>
      <c r="AL10" s="119">
        <v>5</v>
      </c>
    </row>
    <row r="11" spans="1:38" x14ac:dyDescent="0.25">
      <c r="A11" s="48">
        <v>5</v>
      </c>
      <c r="B11" s="102" t="s">
        <v>148</v>
      </c>
      <c r="C11" s="16"/>
      <c r="D11" s="114">
        <v>7</v>
      </c>
      <c r="E11" s="114">
        <v>10</v>
      </c>
      <c r="F11" s="114">
        <v>8</v>
      </c>
      <c r="G11" s="114">
        <v>9</v>
      </c>
      <c r="H11" s="114">
        <v>4</v>
      </c>
      <c r="I11" s="115">
        <v>1</v>
      </c>
      <c r="J11" s="115">
        <v>6</v>
      </c>
      <c r="K11" s="115">
        <v>8</v>
      </c>
      <c r="L11" s="115">
        <v>9</v>
      </c>
      <c r="M11" s="115">
        <v>4</v>
      </c>
      <c r="N11" s="116">
        <v>7</v>
      </c>
      <c r="O11" s="116">
        <v>5</v>
      </c>
      <c r="P11" s="116">
        <v>9</v>
      </c>
      <c r="Q11" s="116">
        <v>10</v>
      </c>
      <c r="R11" s="116">
        <v>7</v>
      </c>
      <c r="S11" s="117">
        <v>3</v>
      </c>
      <c r="T11" s="117">
        <v>4</v>
      </c>
      <c r="U11" s="117">
        <v>5</v>
      </c>
      <c r="V11" s="117">
        <v>9</v>
      </c>
      <c r="W11" s="117">
        <v>7</v>
      </c>
      <c r="X11" s="118">
        <v>6</v>
      </c>
      <c r="Y11" s="118">
        <v>8</v>
      </c>
      <c r="Z11" s="118">
        <v>9</v>
      </c>
      <c r="AA11" s="118">
        <v>2</v>
      </c>
      <c r="AB11" s="118">
        <v>8</v>
      </c>
      <c r="AC11" s="114">
        <v>6</v>
      </c>
      <c r="AD11" s="114">
        <v>7</v>
      </c>
      <c r="AE11" s="114">
        <v>3</v>
      </c>
      <c r="AF11" s="114">
        <v>10</v>
      </c>
      <c r="AG11" s="114">
        <v>4</v>
      </c>
      <c r="AH11" s="119">
        <v>9</v>
      </c>
      <c r="AI11" s="119">
        <v>7</v>
      </c>
      <c r="AJ11" s="119">
        <v>8</v>
      </c>
      <c r="AK11" s="119">
        <v>5</v>
      </c>
      <c r="AL11" s="119">
        <v>1</v>
      </c>
    </row>
    <row r="12" spans="1:38" x14ac:dyDescent="0.25">
      <c r="A12" s="48">
        <v>6</v>
      </c>
      <c r="B12" s="102" t="s">
        <v>149</v>
      </c>
      <c r="C12" s="16"/>
      <c r="D12" s="114">
        <v>6</v>
      </c>
      <c r="E12" s="114">
        <v>4</v>
      </c>
      <c r="F12" s="114">
        <v>9</v>
      </c>
      <c r="G12" s="114">
        <v>6</v>
      </c>
      <c r="H12" s="114">
        <v>4</v>
      </c>
      <c r="I12" s="115">
        <v>10</v>
      </c>
      <c r="J12" s="115">
        <v>8</v>
      </c>
      <c r="K12" s="115">
        <v>8</v>
      </c>
      <c r="L12" s="115">
        <v>8</v>
      </c>
      <c r="M12" s="115">
        <v>5</v>
      </c>
      <c r="N12" s="116">
        <v>4</v>
      </c>
      <c r="O12" s="116">
        <v>3</v>
      </c>
      <c r="P12" s="116">
        <v>9</v>
      </c>
      <c r="Q12" s="116">
        <v>2</v>
      </c>
      <c r="R12" s="116">
        <v>8</v>
      </c>
      <c r="S12" s="117">
        <v>5</v>
      </c>
      <c r="T12" s="117">
        <v>3</v>
      </c>
      <c r="U12" s="117">
        <v>8</v>
      </c>
      <c r="V12" s="117">
        <v>5</v>
      </c>
      <c r="W12" s="117">
        <v>7</v>
      </c>
      <c r="X12" s="118">
        <v>1</v>
      </c>
      <c r="Y12" s="118">
        <v>2</v>
      </c>
      <c r="Z12" s="118">
        <v>8</v>
      </c>
      <c r="AA12" s="118">
        <v>5</v>
      </c>
      <c r="AB12" s="118">
        <v>5</v>
      </c>
      <c r="AC12" s="114">
        <v>2</v>
      </c>
      <c r="AD12" s="114">
        <v>5</v>
      </c>
      <c r="AE12" s="114">
        <v>7</v>
      </c>
      <c r="AF12" s="114">
        <v>6</v>
      </c>
      <c r="AG12" s="114">
        <v>1</v>
      </c>
      <c r="AH12" s="119">
        <v>7</v>
      </c>
      <c r="AI12" s="119">
        <v>1</v>
      </c>
      <c r="AJ12" s="119">
        <v>4</v>
      </c>
      <c r="AK12" s="119">
        <v>5</v>
      </c>
      <c r="AL12" s="119">
        <v>4</v>
      </c>
    </row>
    <row r="13" spans="1:38" x14ac:dyDescent="0.25">
      <c r="A13" s="48">
        <v>7</v>
      </c>
      <c r="B13" s="102" t="s">
        <v>150</v>
      </c>
      <c r="C13" s="16"/>
      <c r="D13" s="114">
        <v>6</v>
      </c>
      <c r="E13" s="114">
        <v>5</v>
      </c>
      <c r="F13" s="114">
        <v>3</v>
      </c>
      <c r="G13" s="114">
        <v>6</v>
      </c>
      <c r="H13" s="114">
        <v>4</v>
      </c>
      <c r="I13" s="115">
        <v>4</v>
      </c>
      <c r="J13" s="115">
        <v>7</v>
      </c>
      <c r="K13" s="115">
        <v>8</v>
      </c>
      <c r="L13" s="115">
        <v>6</v>
      </c>
      <c r="M13" s="115">
        <v>5</v>
      </c>
      <c r="N13" s="116">
        <v>5</v>
      </c>
      <c r="O13" s="116">
        <v>4</v>
      </c>
      <c r="P13" s="116">
        <v>5</v>
      </c>
      <c r="Q13" s="116">
        <v>2</v>
      </c>
      <c r="R13" s="116">
        <v>3</v>
      </c>
      <c r="S13" s="117">
        <v>2</v>
      </c>
      <c r="T13" s="117">
        <v>7</v>
      </c>
      <c r="U13" s="117">
        <v>7</v>
      </c>
      <c r="V13" s="117">
        <v>7</v>
      </c>
      <c r="W13" s="117">
        <v>5</v>
      </c>
      <c r="X13" s="118">
        <v>5</v>
      </c>
      <c r="Y13" s="118">
        <v>6</v>
      </c>
      <c r="Z13" s="118">
        <v>6</v>
      </c>
      <c r="AA13" s="118">
        <v>6</v>
      </c>
      <c r="AB13" s="118">
        <v>5</v>
      </c>
      <c r="AC13" s="114">
        <v>6</v>
      </c>
      <c r="AD13" s="114">
        <v>5</v>
      </c>
      <c r="AE13" s="114">
        <v>6</v>
      </c>
      <c r="AF13" s="114">
        <v>7</v>
      </c>
      <c r="AG13" s="114">
        <v>7</v>
      </c>
      <c r="AH13" s="119">
        <v>5</v>
      </c>
      <c r="AI13" s="119">
        <v>6</v>
      </c>
      <c r="AJ13" s="119">
        <v>7</v>
      </c>
      <c r="AK13" s="119">
        <v>7</v>
      </c>
      <c r="AL13" s="119">
        <v>7</v>
      </c>
    </row>
    <row r="14" spans="1:38" x14ac:dyDescent="0.25">
      <c r="A14" s="48">
        <v>8</v>
      </c>
      <c r="B14" s="102" t="s">
        <v>151</v>
      </c>
      <c r="C14" s="16"/>
      <c r="D14" s="114">
        <v>8</v>
      </c>
      <c r="E14" s="114">
        <v>10</v>
      </c>
      <c r="F14" s="114">
        <v>7</v>
      </c>
      <c r="G14" s="114">
        <v>8</v>
      </c>
      <c r="H14" s="114">
        <v>8</v>
      </c>
      <c r="I14" s="115">
        <v>5</v>
      </c>
      <c r="J14" s="115">
        <v>5</v>
      </c>
      <c r="K14" s="115">
        <v>8</v>
      </c>
      <c r="L14" s="115">
        <v>9</v>
      </c>
      <c r="M14" s="115">
        <v>10</v>
      </c>
      <c r="N14" s="116">
        <v>7</v>
      </c>
      <c r="O14" s="116">
        <v>8</v>
      </c>
      <c r="P14" s="116">
        <v>8</v>
      </c>
      <c r="Q14" s="116">
        <v>7</v>
      </c>
      <c r="R14" s="116">
        <v>10</v>
      </c>
      <c r="S14" s="117">
        <v>6</v>
      </c>
      <c r="T14" s="117">
        <v>8</v>
      </c>
      <c r="U14" s="117">
        <v>7</v>
      </c>
      <c r="V14" s="117">
        <v>8</v>
      </c>
      <c r="W14" s="117">
        <v>9</v>
      </c>
      <c r="X14" s="118">
        <v>9</v>
      </c>
      <c r="Y14" s="118">
        <v>8</v>
      </c>
      <c r="Z14" s="118">
        <v>7</v>
      </c>
      <c r="AA14" s="118">
        <v>9</v>
      </c>
      <c r="AB14" s="118">
        <v>8</v>
      </c>
      <c r="AC14" s="114">
        <v>10</v>
      </c>
      <c r="AD14" s="114">
        <v>9</v>
      </c>
      <c r="AE14" s="114">
        <v>9</v>
      </c>
      <c r="AF14" s="114">
        <v>7</v>
      </c>
      <c r="AG14" s="114">
        <v>10</v>
      </c>
      <c r="AH14" s="119">
        <v>8</v>
      </c>
      <c r="AI14" s="119">
        <v>6</v>
      </c>
      <c r="AJ14" s="119">
        <v>6</v>
      </c>
      <c r="AK14" s="119">
        <v>7</v>
      </c>
      <c r="AL14" s="119">
        <v>9</v>
      </c>
    </row>
    <row r="15" spans="1:38" x14ac:dyDescent="0.25">
      <c r="A15" s="48">
        <v>9</v>
      </c>
      <c r="B15" s="102" t="s">
        <v>152</v>
      </c>
      <c r="C15" s="16"/>
      <c r="D15" s="114">
        <v>10</v>
      </c>
      <c r="E15" s="114">
        <v>10</v>
      </c>
      <c r="F15" s="114">
        <v>10</v>
      </c>
      <c r="G15" s="114">
        <v>10</v>
      </c>
      <c r="H15" s="114">
        <v>10</v>
      </c>
      <c r="I15" s="115">
        <v>10</v>
      </c>
      <c r="J15" s="115">
        <v>10</v>
      </c>
      <c r="K15" s="115">
        <v>10</v>
      </c>
      <c r="L15" s="115">
        <v>10</v>
      </c>
      <c r="M15" s="115">
        <v>10</v>
      </c>
      <c r="N15" s="116">
        <v>10</v>
      </c>
      <c r="O15" s="116">
        <v>10</v>
      </c>
      <c r="P15" s="116">
        <v>10</v>
      </c>
      <c r="Q15" s="116">
        <v>10</v>
      </c>
      <c r="R15" s="116">
        <v>10</v>
      </c>
      <c r="S15" s="117">
        <v>10</v>
      </c>
      <c r="T15" s="117">
        <v>10</v>
      </c>
      <c r="U15" s="117">
        <v>10</v>
      </c>
      <c r="V15" s="117">
        <v>9</v>
      </c>
      <c r="W15" s="117">
        <v>9</v>
      </c>
      <c r="X15" s="118">
        <v>9</v>
      </c>
      <c r="Y15" s="118">
        <v>10</v>
      </c>
      <c r="Z15" s="118">
        <v>9</v>
      </c>
      <c r="AA15" s="118">
        <v>10</v>
      </c>
      <c r="AB15" s="118">
        <v>10</v>
      </c>
      <c r="AC15" s="114">
        <v>10</v>
      </c>
      <c r="AD15" s="114">
        <v>9</v>
      </c>
      <c r="AE15" s="114">
        <v>9</v>
      </c>
      <c r="AF15" s="114">
        <v>10</v>
      </c>
      <c r="AG15" s="114">
        <v>10</v>
      </c>
      <c r="AH15" s="119">
        <v>10</v>
      </c>
      <c r="AI15" s="119">
        <v>10</v>
      </c>
      <c r="AJ15" s="119">
        <v>10</v>
      </c>
      <c r="AK15" s="119">
        <v>9</v>
      </c>
      <c r="AL15" s="119">
        <v>10</v>
      </c>
    </row>
    <row r="16" spans="1:38" x14ac:dyDescent="0.25">
      <c r="A16" s="48">
        <v>10</v>
      </c>
      <c r="B16" s="102" t="s">
        <v>65</v>
      </c>
      <c r="C16" s="16"/>
      <c r="D16" s="114">
        <v>7</v>
      </c>
      <c r="E16" s="114">
        <v>8</v>
      </c>
      <c r="F16" s="114">
        <v>6</v>
      </c>
      <c r="G16" s="114">
        <v>6</v>
      </c>
      <c r="H16" s="114">
        <v>9</v>
      </c>
      <c r="I16" s="115">
        <v>6</v>
      </c>
      <c r="J16" s="115">
        <v>8</v>
      </c>
      <c r="K16" s="115">
        <v>9</v>
      </c>
      <c r="L16" s="115">
        <v>7</v>
      </c>
      <c r="M16" s="115">
        <v>7</v>
      </c>
      <c r="N16" s="116">
        <v>7</v>
      </c>
      <c r="O16" s="116">
        <v>7</v>
      </c>
      <c r="P16" s="116">
        <v>6</v>
      </c>
      <c r="Q16" s="116">
        <v>8</v>
      </c>
      <c r="R16" s="116">
        <v>7</v>
      </c>
      <c r="S16" s="117">
        <v>9</v>
      </c>
      <c r="T16" s="117">
        <v>8</v>
      </c>
      <c r="U16" s="117">
        <v>8</v>
      </c>
      <c r="V16" s="117">
        <v>7</v>
      </c>
      <c r="W16" s="117">
        <v>8</v>
      </c>
      <c r="X16" s="118">
        <v>7</v>
      </c>
      <c r="Y16" s="118">
        <v>9</v>
      </c>
      <c r="Z16" s="118">
        <v>7</v>
      </c>
      <c r="AA16" s="118">
        <v>7</v>
      </c>
      <c r="AB16" s="118">
        <v>7</v>
      </c>
      <c r="AC16" s="114">
        <v>6</v>
      </c>
      <c r="AD16" s="114">
        <v>9</v>
      </c>
      <c r="AE16" s="114">
        <v>6</v>
      </c>
      <c r="AF16" s="114">
        <v>8</v>
      </c>
      <c r="AG16" s="114">
        <v>6</v>
      </c>
      <c r="AH16" s="119">
        <v>8</v>
      </c>
      <c r="AI16" s="119">
        <v>8</v>
      </c>
      <c r="AJ16" s="119">
        <v>8</v>
      </c>
      <c r="AK16" s="119">
        <v>7</v>
      </c>
      <c r="AL16" s="119">
        <v>6</v>
      </c>
    </row>
    <row r="17" spans="1:38" x14ac:dyDescent="0.25">
      <c r="A17" s="48">
        <v>11</v>
      </c>
      <c r="B17" s="102" t="s">
        <v>153</v>
      </c>
      <c r="C17" s="16"/>
      <c r="D17" s="114">
        <v>6</v>
      </c>
      <c r="E17" s="114">
        <v>7</v>
      </c>
      <c r="F17" s="114">
        <v>9</v>
      </c>
      <c r="G17" s="114">
        <v>7</v>
      </c>
      <c r="H17" s="114">
        <v>6</v>
      </c>
      <c r="I17" s="115">
        <v>7</v>
      </c>
      <c r="J17" s="115">
        <v>8</v>
      </c>
      <c r="K17" s="115">
        <v>8</v>
      </c>
      <c r="L17" s="115">
        <v>7</v>
      </c>
      <c r="M17" s="115">
        <v>6</v>
      </c>
      <c r="N17" s="116">
        <v>9</v>
      </c>
      <c r="O17" s="116">
        <v>7</v>
      </c>
      <c r="P17" s="116">
        <v>8</v>
      </c>
      <c r="Q17" s="116">
        <v>7</v>
      </c>
      <c r="R17" s="116">
        <v>9</v>
      </c>
      <c r="S17" s="117">
        <v>7</v>
      </c>
      <c r="T17" s="117">
        <v>6</v>
      </c>
      <c r="U17" s="117">
        <v>6</v>
      </c>
      <c r="V17" s="117">
        <v>6</v>
      </c>
      <c r="W17" s="117">
        <v>9</v>
      </c>
      <c r="X17" s="118">
        <v>9</v>
      </c>
      <c r="Y17" s="118">
        <v>6</v>
      </c>
      <c r="Z17" s="118">
        <v>7</v>
      </c>
      <c r="AA17" s="118">
        <v>8</v>
      </c>
      <c r="AB17" s="118">
        <v>6</v>
      </c>
      <c r="AC17" s="114">
        <v>7</v>
      </c>
      <c r="AD17" s="114">
        <v>9</v>
      </c>
      <c r="AE17" s="114">
        <v>9</v>
      </c>
      <c r="AF17" s="114">
        <v>8</v>
      </c>
      <c r="AG17" s="114">
        <v>8</v>
      </c>
      <c r="AH17" s="119">
        <v>7</v>
      </c>
      <c r="AI17" s="119">
        <v>6</v>
      </c>
      <c r="AJ17" s="119">
        <v>7</v>
      </c>
      <c r="AK17" s="119">
        <v>8</v>
      </c>
      <c r="AL17" s="119">
        <v>7</v>
      </c>
    </row>
    <row r="18" spans="1:38" x14ac:dyDescent="0.25">
      <c r="A18" s="48">
        <v>12</v>
      </c>
      <c r="B18" s="102" t="s">
        <v>66</v>
      </c>
      <c r="C18" s="16"/>
      <c r="D18" s="114">
        <v>7</v>
      </c>
      <c r="E18" s="114">
        <v>8</v>
      </c>
      <c r="F18" s="114">
        <v>7</v>
      </c>
      <c r="G18" s="114">
        <v>7</v>
      </c>
      <c r="H18" s="114">
        <v>6</v>
      </c>
      <c r="I18" s="115">
        <v>7</v>
      </c>
      <c r="J18" s="115">
        <v>6</v>
      </c>
      <c r="K18" s="115">
        <v>6</v>
      </c>
      <c r="L18" s="115">
        <v>7</v>
      </c>
      <c r="M18" s="115">
        <v>8</v>
      </c>
      <c r="N18" s="116">
        <v>7</v>
      </c>
      <c r="O18" s="116">
        <v>7</v>
      </c>
      <c r="P18" s="116">
        <v>6</v>
      </c>
      <c r="Q18" s="116">
        <v>7</v>
      </c>
      <c r="R18" s="116">
        <v>8</v>
      </c>
      <c r="S18" s="117">
        <v>7</v>
      </c>
      <c r="T18" s="117">
        <v>7</v>
      </c>
      <c r="U18" s="117">
        <v>8</v>
      </c>
      <c r="V18" s="117">
        <v>7</v>
      </c>
      <c r="W18" s="117">
        <v>6</v>
      </c>
      <c r="X18" s="118">
        <v>7</v>
      </c>
      <c r="Y18" s="118">
        <v>8</v>
      </c>
      <c r="Z18" s="118">
        <v>6</v>
      </c>
      <c r="AA18" s="118">
        <v>7</v>
      </c>
      <c r="AB18" s="118">
        <v>6</v>
      </c>
      <c r="AC18" s="114">
        <v>6</v>
      </c>
      <c r="AD18" s="114">
        <v>7</v>
      </c>
      <c r="AE18" s="114">
        <v>8</v>
      </c>
      <c r="AF18" s="114">
        <v>6</v>
      </c>
      <c r="AG18" s="114">
        <v>6</v>
      </c>
      <c r="AH18" s="119">
        <v>8</v>
      </c>
      <c r="AI18" s="119">
        <v>8</v>
      </c>
      <c r="AJ18" s="119">
        <v>7</v>
      </c>
      <c r="AK18" s="119">
        <v>6</v>
      </c>
      <c r="AL18" s="119">
        <v>8</v>
      </c>
    </row>
    <row r="19" spans="1:38" x14ac:dyDescent="0.25">
      <c r="A19" s="48">
        <v>13</v>
      </c>
      <c r="B19" s="102" t="s">
        <v>154</v>
      </c>
      <c r="C19" s="16"/>
      <c r="D19" s="114">
        <v>8</v>
      </c>
      <c r="E19" s="114">
        <v>7</v>
      </c>
      <c r="F19" s="114">
        <v>7</v>
      </c>
      <c r="G19" s="114">
        <v>6</v>
      </c>
      <c r="H19" s="114">
        <v>7</v>
      </c>
      <c r="I19" s="115">
        <v>8</v>
      </c>
      <c r="J19" s="115">
        <v>9</v>
      </c>
      <c r="K19" s="115">
        <v>6</v>
      </c>
      <c r="L19" s="115">
        <v>7</v>
      </c>
      <c r="M19" s="115">
        <v>6</v>
      </c>
      <c r="N19" s="116">
        <v>7</v>
      </c>
      <c r="O19" s="116">
        <v>8</v>
      </c>
      <c r="P19" s="116">
        <v>6</v>
      </c>
      <c r="Q19" s="116">
        <v>6</v>
      </c>
      <c r="R19" s="116">
        <v>8</v>
      </c>
      <c r="S19" s="117">
        <v>7</v>
      </c>
      <c r="T19" s="117">
        <v>7</v>
      </c>
      <c r="U19" s="117">
        <v>8</v>
      </c>
      <c r="V19" s="117">
        <v>6</v>
      </c>
      <c r="W19" s="117">
        <v>7</v>
      </c>
      <c r="X19" s="118">
        <v>7</v>
      </c>
      <c r="Y19" s="118">
        <v>8</v>
      </c>
      <c r="Z19" s="118">
        <v>7</v>
      </c>
      <c r="AA19" s="118">
        <v>6</v>
      </c>
      <c r="AB19" s="118">
        <v>7</v>
      </c>
      <c r="AC19" s="114">
        <v>8</v>
      </c>
      <c r="AD19" s="114">
        <v>6</v>
      </c>
      <c r="AE19" s="114">
        <v>8</v>
      </c>
      <c r="AF19" s="114">
        <v>8</v>
      </c>
      <c r="AG19" s="114">
        <v>6</v>
      </c>
      <c r="AH19" s="119">
        <v>6</v>
      </c>
      <c r="AI19" s="119">
        <v>8</v>
      </c>
      <c r="AJ19" s="119">
        <v>6</v>
      </c>
      <c r="AK19" s="119">
        <v>7</v>
      </c>
      <c r="AL19" s="119">
        <v>9</v>
      </c>
    </row>
    <row r="20" spans="1:38" x14ac:dyDescent="0.25">
      <c r="A20" s="48">
        <v>14</v>
      </c>
      <c r="B20" s="102" t="s">
        <v>155</v>
      </c>
      <c r="C20" s="16"/>
      <c r="D20" s="114">
        <v>8</v>
      </c>
      <c r="E20" s="114">
        <v>7</v>
      </c>
      <c r="F20" s="114">
        <v>6</v>
      </c>
      <c r="G20" s="114">
        <v>8</v>
      </c>
      <c r="H20" s="114">
        <v>7</v>
      </c>
      <c r="I20" s="115">
        <v>6</v>
      </c>
      <c r="J20" s="115">
        <v>8</v>
      </c>
      <c r="K20" s="115">
        <v>7</v>
      </c>
      <c r="L20" s="115">
        <v>8</v>
      </c>
      <c r="M20" s="115">
        <v>7</v>
      </c>
      <c r="N20" s="116">
        <v>7</v>
      </c>
      <c r="O20" s="116">
        <v>6</v>
      </c>
      <c r="P20" s="116">
        <v>8</v>
      </c>
      <c r="Q20" s="116">
        <v>8</v>
      </c>
      <c r="R20" s="116">
        <v>6</v>
      </c>
      <c r="S20" s="117">
        <v>9</v>
      </c>
      <c r="T20" s="117">
        <v>7</v>
      </c>
      <c r="U20" s="117">
        <v>7</v>
      </c>
      <c r="V20" s="117">
        <v>8</v>
      </c>
      <c r="W20" s="117">
        <v>7</v>
      </c>
      <c r="X20" s="118">
        <v>6</v>
      </c>
      <c r="Y20" s="118">
        <v>9</v>
      </c>
      <c r="Z20" s="118">
        <v>7</v>
      </c>
      <c r="AA20" s="118">
        <v>7</v>
      </c>
      <c r="AB20" s="118">
        <v>6</v>
      </c>
      <c r="AC20" s="114">
        <v>6</v>
      </c>
      <c r="AD20" s="114">
        <v>8</v>
      </c>
      <c r="AE20" s="114">
        <v>7</v>
      </c>
      <c r="AF20" s="114">
        <v>6</v>
      </c>
      <c r="AG20" s="114">
        <v>7</v>
      </c>
      <c r="AH20" s="119">
        <v>8</v>
      </c>
      <c r="AI20" s="119">
        <v>9</v>
      </c>
      <c r="AJ20" s="119">
        <v>7</v>
      </c>
      <c r="AK20" s="119">
        <v>7</v>
      </c>
      <c r="AL20" s="119">
        <v>8</v>
      </c>
    </row>
    <row r="21" spans="1:38" x14ac:dyDescent="0.25">
      <c r="A21" s="48">
        <v>15</v>
      </c>
      <c r="B21" s="102" t="s">
        <v>156</v>
      </c>
      <c r="C21" s="16"/>
      <c r="D21" s="114">
        <v>7</v>
      </c>
      <c r="E21" s="114">
        <v>6</v>
      </c>
      <c r="F21" s="114">
        <v>9</v>
      </c>
      <c r="G21" s="114">
        <v>8</v>
      </c>
      <c r="H21" s="114">
        <v>7</v>
      </c>
      <c r="I21" s="115">
        <v>7</v>
      </c>
      <c r="J21" s="115">
        <v>7</v>
      </c>
      <c r="K21" s="115">
        <v>7</v>
      </c>
      <c r="L21" s="115">
        <v>9</v>
      </c>
      <c r="M21" s="115">
        <v>8</v>
      </c>
      <c r="N21" s="116">
        <v>9</v>
      </c>
      <c r="O21" s="116">
        <v>8</v>
      </c>
      <c r="P21" s="116">
        <v>7</v>
      </c>
      <c r="Q21" s="116">
        <v>7</v>
      </c>
      <c r="R21" s="116">
        <v>8</v>
      </c>
      <c r="S21" s="117">
        <v>8</v>
      </c>
      <c r="T21" s="117">
        <v>9</v>
      </c>
      <c r="U21" s="117">
        <v>8</v>
      </c>
      <c r="V21" s="117">
        <v>6</v>
      </c>
      <c r="W21" s="117">
        <v>7</v>
      </c>
      <c r="X21" s="118">
        <v>6</v>
      </c>
      <c r="Y21" s="118">
        <v>8</v>
      </c>
      <c r="Z21" s="118">
        <v>9</v>
      </c>
      <c r="AA21" s="118">
        <v>6</v>
      </c>
      <c r="AB21" s="118">
        <v>10</v>
      </c>
      <c r="AC21" s="114">
        <v>8</v>
      </c>
      <c r="AD21" s="114">
        <v>7</v>
      </c>
      <c r="AE21" s="114">
        <v>8</v>
      </c>
      <c r="AF21" s="114">
        <v>6</v>
      </c>
      <c r="AG21" s="114">
        <v>8</v>
      </c>
      <c r="AH21" s="119">
        <v>8</v>
      </c>
      <c r="AI21" s="119">
        <v>6</v>
      </c>
      <c r="AJ21" s="119">
        <v>8</v>
      </c>
      <c r="AK21" s="119">
        <v>8</v>
      </c>
      <c r="AL21" s="119">
        <v>8</v>
      </c>
    </row>
    <row r="22" spans="1:38" x14ac:dyDescent="0.25">
      <c r="A22" s="48">
        <v>16</v>
      </c>
      <c r="B22" s="102" t="s">
        <v>157</v>
      </c>
      <c r="C22" s="16"/>
      <c r="D22" s="114">
        <v>9</v>
      </c>
      <c r="E22" s="114">
        <v>9</v>
      </c>
      <c r="F22" s="114">
        <v>9</v>
      </c>
      <c r="G22" s="114">
        <v>9</v>
      </c>
      <c r="H22" s="114">
        <v>9</v>
      </c>
      <c r="I22" s="115">
        <v>9</v>
      </c>
      <c r="J22" s="115">
        <v>9</v>
      </c>
      <c r="K22" s="115">
        <v>9</v>
      </c>
      <c r="L22" s="115">
        <v>9</v>
      </c>
      <c r="M22" s="115">
        <v>9</v>
      </c>
      <c r="N22" s="116">
        <v>9</v>
      </c>
      <c r="O22" s="116">
        <v>9</v>
      </c>
      <c r="P22" s="116">
        <v>9</v>
      </c>
      <c r="Q22" s="116">
        <v>9</v>
      </c>
      <c r="R22" s="116">
        <v>9</v>
      </c>
      <c r="S22" s="117">
        <v>9</v>
      </c>
      <c r="T22" s="117">
        <v>9</v>
      </c>
      <c r="U22" s="117">
        <v>9</v>
      </c>
      <c r="V22" s="117">
        <v>9</v>
      </c>
      <c r="W22" s="117">
        <v>9</v>
      </c>
      <c r="X22" s="118">
        <v>9</v>
      </c>
      <c r="Y22" s="118">
        <v>9</v>
      </c>
      <c r="Z22" s="118">
        <v>9</v>
      </c>
      <c r="AA22" s="118">
        <v>9</v>
      </c>
      <c r="AB22" s="118">
        <v>9</v>
      </c>
      <c r="AC22" s="114">
        <v>9</v>
      </c>
      <c r="AD22" s="114">
        <v>9</v>
      </c>
      <c r="AE22" s="114">
        <v>8</v>
      </c>
      <c r="AF22" s="114">
        <v>6</v>
      </c>
      <c r="AG22" s="114">
        <v>7</v>
      </c>
      <c r="AH22" s="119">
        <v>5</v>
      </c>
      <c r="AI22" s="119">
        <v>4</v>
      </c>
      <c r="AJ22" s="119">
        <v>5</v>
      </c>
      <c r="AK22" s="119">
        <v>5</v>
      </c>
      <c r="AL22" s="119">
        <v>6</v>
      </c>
    </row>
    <row r="23" spans="1:38" x14ac:dyDescent="0.25">
      <c r="A23" s="48">
        <v>17</v>
      </c>
      <c r="B23" s="102" t="s">
        <v>158</v>
      </c>
      <c r="C23" s="16"/>
      <c r="D23" s="114">
        <v>8</v>
      </c>
      <c r="E23" s="114">
        <v>7</v>
      </c>
      <c r="F23" s="114">
        <v>6</v>
      </c>
      <c r="G23" s="114">
        <v>7</v>
      </c>
      <c r="H23" s="114">
        <v>8</v>
      </c>
      <c r="I23" s="115">
        <v>9</v>
      </c>
      <c r="J23" s="115">
        <v>8</v>
      </c>
      <c r="K23" s="115">
        <v>7</v>
      </c>
      <c r="L23" s="115">
        <v>6</v>
      </c>
      <c r="M23" s="115">
        <v>8</v>
      </c>
      <c r="N23" s="116">
        <v>6</v>
      </c>
      <c r="O23" s="116">
        <v>6</v>
      </c>
      <c r="P23" s="116">
        <v>7</v>
      </c>
      <c r="Q23" s="116">
        <v>8</v>
      </c>
      <c r="R23" s="116">
        <v>7</v>
      </c>
      <c r="S23" s="117">
        <v>8</v>
      </c>
      <c r="T23" s="117">
        <v>7</v>
      </c>
      <c r="U23" s="117">
        <v>7</v>
      </c>
      <c r="V23" s="117">
        <v>8</v>
      </c>
      <c r="W23" s="117">
        <v>7</v>
      </c>
      <c r="X23" s="118">
        <v>7</v>
      </c>
      <c r="Y23" s="118">
        <v>8</v>
      </c>
      <c r="Z23" s="118">
        <v>7</v>
      </c>
      <c r="AA23" s="118">
        <v>6</v>
      </c>
      <c r="AB23" s="118">
        <v>6</v>
      </c>
      <c r="AC23" s="114">
        <v>6</v>
      </c>
      <c r="AD23" s="114">
        <v>7</v>
      </c>
      <c r="AE23" s="114">
        <v>9</v>
      </c>
      <c r="AF23" s="114">
        <v>8</v>
      </c>
      <c r="AG23" s="114">
        <v>6</v>
      </c>
      <c r="AH23" s="119">
        <v>7</v>
      </c>
      <c r="AI23" s="119">
        <v>6</v>
      </c>
      <c r="AJ23" s="119">
        <v>6</v>
      </c>
      <c r="AK23" s="119">
        <v>8</v>
      </c>
      <c r="AL23" s="119">
        <v>8</v>
      </c>
    </row>
    <row r="24" spans="1:38" x14ac:dyDescent="0.25">
      <c r="A24" s="48">
        <v>18</v>
      </c>
      <c r="B24" s="102" t="s">
        <v>159</v>
      </c>
      <c r="C24" s="16"/>
      <c r="D24" s="114">
        <v>6</v>
      </c>
      <c r="E24" s="114">
        <v>7</v>
      </c>
      <c r="F24" s="114">
        <v>8</v>
      </c>
      <c r="G24" s="114">
        <v>6</v>
      </c>
      <c r="H24" s="114">
        <v>7</v>
      </c>
      <c r="I24" s="115">
        <v>8</v>
      </c>
      <c r="J24" s="115">
        <v>6</v>
      </c>
      <c r="K24" s="115">
        <v>7</v>
      </c>
      <c r="L24" s="115">
        <v>8</v>
      </c>
      <c r="M24" s="115">
        <v>6</v>
      </c>
      <c r="N24" s="116">
        <v>7</v>
      </c>
      <c r="O24" s="116">
        <v>8</v>
      </c>
      <c r="P24" s="116">
        <v>6</v>
      </c>
      <c r="Q24" s="116">
        <v>7</v>
      </c>
      <c r="R24" s="116">
        <v>8</v>
      </c>
      <c r="S24" s="117">
        <v>6</v>
      </c>
      <c r="T24" s="117">
        <v>7</v>
      </c>
      <c r="U24" s="117">
        <v>8</v>
      </c>
      <c r="V24" s="117">
        <v>6</v>
      </c>
      <c r="W24" s="117">
        <v>7</v>
      </c>
      <c r="X24" s="118">
        <v>8</v>
      </c>
      <c r="Y24" s="118">
        <v>7</v>
      </c>
      <c r="Z24" s="118">
        <v>9</v>
      </c>
      <c r="AA24" s="118">
        <v>8</v>
      </c>
      <c r="AB24" s="118">
        <v>6</v>
      </c>
      <c r="AC24" s="114">
        <v>7</v>
      </c>
      <c r="AD24" s="114">
        <v>8</v>
      </c>
      <c r="AE24" s="114">
        <v>6</v>
      </c>
      <c r="AF24" s="114">
        <v>7</v>
      </c>
      <c r="AG24" s="114">
        <v>8</v>
      </c>
      <c r="AH24" s="119">
        <v>6</v>
      </c>
      <c r="AI24" s="119">
        <v>7</v>
      </c>
      <c r="AJ24" s="119">
        <v>8</v>
      </c>
      <c r="AK24" s="119">
        <v>6</v>
      </c>
      <c r="AL24" s="119">
        <v>7</v>
      </c>
    </row>
    <row r="25" spans="1:38" x14ac:dyDescent="0.25">
      <c r="A25" s="48">
        <v>19</v>
      </c>
      <c r="B25" s="102" t="s">
        <v>160</v>
      </c>
      <c r="C25" s="16"/>
      <c r="D25" s="114">
        <v>6</v>
      </c>
      <c r="E25" s="114">
        <v>5</v>
      </c>
      <c r="F25" s="114">
        <v>8</v>
      </c>
      <c r="G25" s="114">
        <v>6</v>
      </c>
      <c r="H25" s="114">
        <v>8</v>
      </c>
      <c r="I25" s="115">
        <v>7</v>
      </c>
      <c r="J25" s="115">
        <v>5</v>
      </c>
      <c r="K25" s="115">
        <v>6</v>
      </c>
      <c r="L25" s="115">
        <v>7</v>
      </c>
      <c r="M25" s="115">
        <v>8</v>
      </c>
      <c r="N25" s="116">
        <v>9</v>
      </c>
      <c r="O25" s="116">
        <v>5</v>
      </c>
      <c r="P25" s="116">
        <v>9</v>
      </c>
      <c r="Q25" s="116">
        <v>7</v>
      </c>
      <c r="R25" s="116">
        <v>8</v>
      </c>
      <c r="S25" s="117">
        <v>6</v>
      </c>
      <c r="T25" s="117">
        <v>5</v>
      </c>
      <c r="U25" s="117">
        <v>7</v>
      </c>
      <c r="V25" s="117">
        <v>5</v>
      </c>
      <c r="W25" s="117">
        <v>8</v>
      </c>
      <c r="X25" s="118">
        <v>6</v>
      </c>
      <c r="Y25" s="118">
        <v>7</v>
      </c>
      <c r="Z25" s="118">
        <v>9</v>
      </c>
      <c r="AA25" s="118">
        <v>7</v>
      </c>
      <c r="AB25" s="118">
        <v>5</v>
      </c>
      <c r="AC25" s="114">
        <v>8</v>
      </c>
      <c r="AD25" s="114">
        <v>6</v>
      </c>
      <c r="AE25" s="114">
        <v>7</v>
      </c>
      <c r="AF25" s="114">
        <v>9</v>
      </c>
      <c r="AG25" s="114">
        <v>6</v>
      </c>
      <c r="AH25" s="119">
        <v>8</v>
      </c>
      <c r="AI25" s="119">
        <v>6</v>
      </c>
      <c r="AJ25" s="119">
        <v>9</v>
      </c>
      <c r="AK25" s="119">
        <v>7</v>
      </c>
      <c r="AL25" s="119">
        <v>5</v>
      </c>
    </row>
    <row r="26" spans="1:38" x14ac:dyDescent="0.25">
      <c r="A26" s="48">
        <v>20</v>
      </c>
      <c r="B26" s="102" t="s">
        <v>161</v>
      </c>
      <c r="C26" s="16"/>
      <c r="D26" s="114">
        <v>7</v>
      </c>
      <c r="E26" s="114">
        <v>6</v>
      </c>
      <c r="F26" s="114">
        <v>8</v>
      </c>
      <c r="G26" s="114">
        <v>9</v>
      </c>
      <c r="H26" s="114">
        <v>7</v>
      </c>
      <c r="I26" s="115">
        <v>7</v>
      </c>
      <c r="J26" s="115">
        <v>7</v>
      </c>
      <c r="K26" s="115">
        <v>6</v>
      </c>
      <c r="L26" s="115">
        <v>8</v>
      </c>
      <c r="M26" s="115">
        <v>9</v>
      </c>
      <c r="N26" s="116">
        <v>6</v>
      </c>
      <c r="O26" s="116">
        <v>8</v>
      </c>
      <c r="P26" s="116">
        <v>7</v>
      </c>
      <c r="Q26" s="116">
        <v>6</v>
      </c>
      <c r="R26" s="116">
        <v>9</v>
      </c>
      <c r="S26" s="117">
        <v>8</v>
      </c>
      <c r="T26" s="117">
        <v>7</v>
      </c>
      <c r="U26" s="117">
        <v>7</v>
      </c>
      <c r="V26" s="117">
        <v>6</v>
      </c>
      <c r="W26" s="117">
        <v>7</v>
      </c>
      <c r="X26" s="118">
        <v>8</v>
      </c>
      <c r="Y26" s="118">
        <v>9</v>
      </c>
      <c r="Z26" s="118">
        <v>6</v>
      </c>
      <c r="AA26" s="118">
        <v>7</v>
      </c>
      <c r="AB26" s="118">
        <v>7</v>
      </c>
      <c r="AC26" s="114">
        <v>8</v>
      </c>
      <c r="AD26" s="114">
        <v>6</v>
      </c>
      <c r="AE26" s="114">
        <v>9</v>
      </c>
      <c r="AF26" s="114">
        <v>8</v>
      </c>
      <c r="AG26" s="114">
        <v>8</v>
      </c>
      <c r="AH26" s="119">
        <v>8</v>
      </c>
      <c r="AI26" s="119">
        <v>8</v>
      </c>
      <c r="AJ26" s="119">
        <v>7</v>
      </c>
      <c r="AK26" s="119">
        <v>6</v>
      </c>
      <c r="AL26" s="119">
        <v>8</v>
      </c>
    </row>
    <row r="27" spans="1:38" x14ac:dyDescent="0.25">
      <c r="A27" s="48">
        <v>21</v>
      </c>
      <c r="B27" s="102" t="s">
        <v>74</v>
      </c>
      <c r="C27" s="16"/>
      <c r="D27" s="114">
        <v>4</v>
      </c>
      <c r="E27" s="114">
        <v>5</v>
      </c>
      <c r="F27" s="114">
        <v>3</v>
      </c>
      <c r="G27" s="114">
        <v>4</v>
      </c>
      <c r="H27" s="114">
        <v>4</v>
      </c>
      <c r="I27" s="115">
        <v>5</v>
      </c>
      <c r="J27" s="115">
        <v>6</v>
      </c>
      <c r="K27" s="115">
        <v>4</v>
      </c>
      <c r="L27" s="115">
        <v>4</v>
      </c>
      <c r="M27" s="115">
        <v>5</v>
      </c>
      <c r="N27" s="116">
        <v>6</v>
      </c>
      <c r="O27" s="116">
        <v>2</v>
      </c>
      <c r="P27" s="116">
        <v>2</v>
      </c>
      <c r="Q27" s="116">
        <v>3</v>
      </c>
      <c r="R27" s="116">
        <v>4</v>
      </c>
      <c r="S27" s="117">
        <v>5</v>
      </c>
      <c r="T27" s="117">
        <v>6</v>
      </c>
      <c r="U27" s="117">
        <v>4</v>
      </c>
      <c r="V27" s="117">
        <v>4</v>
      </c>
      <c r="W27" s="117">
        <v>3</v>
      </c>
      <c r="X27" s="118">
        <v>5</v>
      </c>
      <c r="Y27" s="118">
        <v>4</v>
      </c>
      <c r="Z27" s="118">
        <v>6</v>
      </c>
      <c r="AA27" s="118">
        <v>7</v>
      </c>
      <c r="AB27" s="118">
        <v>5</v>
      </c>
      <c r="AC27" s="114">
        <v>6</v>
      </c>
      <c r="AD27" s="114">
        <v>7</v>
      </c>
      <c r="AE27" s="114">
        <v>4</v>
      </c>
      <c r="AF27" s="114">
        <v>5</v>
      </c>
      <c r="AG27" s="114">
        <v>4</v>
      </c>
      <c r="AH27" s="119">
        <v>4</v>
      </c>
      <c r="AI27" s="119">
        <v>3</v>
      </c>
      <c r="AJ27" s="119">
        <v>5</v>
      </c>
      <c r="AK27" s="119">
        <v>6</v>
      </c>
      <c r="AL27" s="119">
        <v>7</v>
      </c>
    </row>
    <row r="28" spans="1:38" x14ac:dyDescent="0.25">
      <c r="A28" s="48">
        <v>22</v>
      </c>
      <c r="B28" s="102" t="s">
        <v>162</v>
      </c>
      <c r="C28" s="16"/>
      <c r="D28" s="114">
        <v>8</v>
      </c>
      <c r="E28" s="114">
        <v>7</v>
      </c>
      <c r="F28" s="114">
        <v>6</v>
      </c>
      <c r="G28" s="114">
        <v>8</v>
      </c>
      <c r="H28" s="114">
        <v>8</v>
      </c>
      <c r="I28" s="115">
        <v>7</v>
      </c>
      <c r="J28" s="115">
        <v>6</v>
      </c>
      <c r="K28" s="115">
        <v>6</v>
      </c>
      <c r="L28" s="115">
        <v>8</v>
      </c>
      <c r="M28" s="115">
        <v>7</v>
      </c>
      <c r="N28" s="116">
        <v>8</v>
      </c>
      <c r="O28" s="116">
        <v>7</v>
      </c>
      <c r="P28" s="116">
        <v>6</v>
      </c>
      <c r="Q28" s="116">
        <v>7</v>
      </c>
      <c r="R28" s="116">
        <v>9</v>
      </c>
      <c r="S28" s="117">
        <v>6</v>
      </c>
      <c r="T28" s="117">
        <v>8</v>
      </c>
      <c r="U28" s="117">
        <v>8</v>
      </c>
      <c r="V28" s="117">
        <v>9</v>
      </c>
      <c r="W28" s="117">
        <v>7</v>
      </c>
      <c r="X28" s="118">
        <v>10</v>
      </c>
      <c r="Y28" s="118">
        <v>8</v>
      </c>
      <c r="Z28" s="118">
        <v>8</v>
      </c>
      <c r="AA28" s="118">
        <v>8</v>
      </c>
      <c r="AB28" s="118">
        <v>6</v>
      </c>
      <c r="AC28" s="114">
        <v>7</v>
      </c>
      <c r="AD28" s="114">
        <v>7</v>
      </c>
      <c r="AE28" s="114">
        <v>6</v>
      </c>
      <c r="AF28" s="114">
        <v>7</v>
      </c>
      <c r="AG28" s="114">
        <v>7</v>
      </c>
      <c r="AH28" s="119">
        <v>8</v>
      </c>
      <c r="AI28" s="119">
        <v>6</v>
      </c>
      <c r="AJ28" s="119">
        <v>6</v>
      </c>
      <c r="AK28" s="119">
        <v>8</v>
      </c>
      <c r="AL28" s="119">
        <v>7</v>
      </c>
    </row>
    <row r="29" spans="1:38" x14ac:dyDescent="0.25">
      <c r="A29" s="48">
        <v>23</v>
      </c>
      <c r="B29" s="102" t="s">
        <v>75</v>
      </c>
      <c r="C29" s="16"/>
      <c r="D29" s="114">
        <v>6</v>
      </c>
      <c r="E29" s="114">
        <v>7</v>
      </c>
      <c r="F29" s="114">
        <v>7</v>
      </c>
      <c r="G29" s="114">
        <v>8</v>
      </c>
      <c r="H29" s="114">
        <v>8</v>
      </c>
      <c r="I29" s="115">
        <v>6</v>
      </c>
      <c r="J29" s="115">
        <v>8</v>
      </c>
      <c r="K29" s="115">
        <v>8</v>
      </c>
      <c r="L29" s="115">
        <v>7</v>
      </c>
      <c r="M29" s="115">
        <v>7</v>
      </c>
      <c r="N29" s="116">
        <v>6</v>
      </c>
      <c r="O29" s="116">
        <v>6</v>
      </c>
      <c r="P29" s="116">
        <v>9</v>
      </c>
      <c r="Q29" s="116">
        <v>7</v>
      </c>
      <c r="R29" s="116">
        <v>7</v>
      </c>
      <c r="S29" s="117">
        <v>8</v>
      </c>
      <c r="T29" s="117">
        <v>8</v>
      </c>
      <c r="U29" s="117">
        <v>8</v>
      </c>
      <c r="V29" s="117">
        <v>9</v>
      </c>
      <c r="W29" s="117">
        <v>8</v>
      </c>
      <c r="X29" s="118">
        <v>8</v>
      </c>
      <c r="Y29" s="118">
        <v>7</v>
      </c>
      <c r="Z29" s="118">
        <v>8</v>
      </c>
      <c r="AA29" s="118">
        <v>8</v>
      </c>
      <c r="AB29" s="118">
        <v>7</v>
      </c>
      <c r="AC29" s="114">
        <v>7</v>
      </c>
      <c r="AD29" s="114">
        <v>8</v>
      </c>
      <c r="AE29" s="114">
        <v>9</v>
      </c>
      <c r="AF29" s="114">
        <v>8</v>
      </c>
      <c r="AG29" s="114">
        <v>6</v>
      </c>
      <c r="AH29" s="119">
        <v>8</v>
      </c>
      <c r="AI29" s="119">
        <v>8</v>
      </c>
      <c r="AJ29" s="119">
        <v>7</v>
      </c>
      <c r="AK29" s="119">
        <v>9</v>
      </c>
      <c r="AL29" s="119">
        <v>7</v>
      </c>
    </row>
    <row r="30" spans="1:38" x14ac:dyDescent="0.25">
      <c r="A30" s="48">
        <v>24</v>
      </c>
      <c r="B30" s="102" t="s">
        <v>76</v>
      </c>
      <c r="C30" s="16"/>
      <c r="D30" s="114">
        <v>6</v>
      </c>
      <c r="E30" s="114">
        <v>7</v>
      </c>
      <c r="F30" s="114">
        <v>7</v>
      </c>
      <c r="G30" s="114">
        <v>6</v>
      </c>
      <c r="H30" s="114">
        <v>8</v>
      </c>
      <c r="I30" s="115">
        <v>9</v>
      </c>
      <c r="J30" s="115">
        <v>8</v>
      </c>
      <c r="K30" s="115">
        <v>8</v>
      </c>
      <c r="L30" s="115">
        <v>7</v>
      </c>
      <c r="M30" s="115">
        <v>9</v>
      </c>
      <c r="N30" s="116">
        <v>7</v>
      </c>
      <c r="O30" s="116">
        <v>6</v>
      </c>
      <c r="P30" s="116">
        <v>7</v>
      </c>
      <c r="Q30" s="116">
        <v>8</v>
      </c>
      <c r="R30" s="116">
        <v>7</v>
      </c>
      <c r="S30" s="117">
        <v>6</v>
      </c>
      <c r="T30" s="117">
        <v>8</v>
      </c>
      <c r="U30" s="117">
        <v>8</v>
      </c>
      <c r="V30" s="117">
        <v>9</v>
      </c>
      <c r="W30" s="117">
        <v>7</v>
      </c>
      <c r="X30" s="118">
        <v>6</v>
      </c>
      <c r="Y30" s="118">
        <v>8</v>
      </c>
      <c r="Z30" s="118">
        <v>7</v>
      </c>
      <c r="AA30" s="118">
        <v>9</v>
      </c>
      <c r="AB30" s="118">
        <v>7</v>
      </c>
      <c r="AC30" s="114">
        <v>7</v>
      </c>
      <c r="AD30" s="114">
        <v>8</v>
      </c>
      <c r="AE30" s="114">
        <v>6</v>
      </c>
      <c r="AF30" s="114">
        <v>7</v>
      </c>
      <c r="AG30" s="114">
        <v>7</v>
      </c>
      <c r="AH30" s="119">
        <v>8</v>
      </c>
      <c r="AI30" s="119">
        <v>7</v>
      </c>
      <c r="AJ30" s="119">
        <v>7</v>
      </c>
      <c r="AK30" s="119">
        <v>7</v>
      </c>
      <c r="AL30" s="119">
        <v>6</v>
      </c>
    </row>
    <row r="31" spans="1:38" x14ac:dyDescent="0.25">
      <c r="A31" s="48">
        <v>25</v>
      </c>
      <c r="B31" s="102" t="s">
        <v>58</v>
      </c>
      <c r="C31" s="16"/>
      <c r="D31" s="114">
        <v>7</v>
      </c>
      <c r="E31" s="114">
        <v>6</v>
      </c>
      <c r="F31" s="114">
        <v>8</v>
      </c>
      <c r="G31" s="114">
        <v>7</v>
      </c>
      <c r="H31" s="114">
        <v>6</v>
      </c>
      <c r="I31" s="115">
        <v>8</v>
      </c>
      <c r="J31" s="115">
        <v>8</v>
      </c>
      <c r="K31" s="115">
        <v>7</v>
      </c>
      <c r="L31" s="115">
        <v>7</v>
      </c>
      <c r="M31" s="115">
        <v>8</v>
      </c>
      <c r="N31" s="116">
        <v>6</v>
      </c>
      <c r="O31" s="116">
        <v>9</v>
      </c>
      <c r="P31" s="116">
        <v>7</v>
      </c>
      <c r="Q31" s="116">
        <v>8</v>
      </c>
      <c r="R31" s="116">
        <v>6</v>
      </c>
      <c r="S31" s="117">
        <v>8</v>
      </c>
      <c r="T31" s="117">
        <v>6</v>
      </c>
      <c r="U31" s="117">
        <v>8</v>
      </c>
      <c r="V31" s="117">
        <v>7</v>
      </c>
      <c r="W31" s="117">
        <v>8</v>
      </c>
      <c r="X31" s="118">
        <v>7</v>
      </c>
      <c r="Y31" s="118">
        <v>6</v>
      </c>
      <c r="Z31" s="118">
        <v>6</v>
      </c>
      <c r="AA31" s="118">
        <v>7</v>
      </c>
      <c r="AB31" s="118">
        <v>8</v>
      </c>
      <c r="AC31" s="114">
        <v>7</v>
      </c>
      <c r="AD31" s="114">
        <v>8</v>
      </c>
      <c r="AE31" s="114">
        <v>7</v>
      </c>
      <c r="AF31" s="114">
        <v>9</v>
      </c>
      <c r="AG31" s="114">
        <v>7</v>
      </c>
      <c r="AH31" s="119">
        <v>7</v>
      </c>
      <c r="AI31" s="119">
        <v>8</v>
      </c>
      <c r="AJ31" s="119">
        <v>7</v>
      </c>
      <c r="AK31" s="119">
        <v>6</v>
      </c>
      <c r="AL31" s="119">
        <v>8</v>
      </c>
    </row>
    <row r="32" spans="1:38" x14ac:dyDescent="0.25">
      <c r="A32" s="48">
        <v>26</v>
      </c>
      <c r="B32" s="102" t="s">
        <v>90</v>
      </c>
      <c r="C32" s="16"/>
      <c r="D32" s="114">
        <v>7</v>
      </c>
      <c r="E32" s="114">
        <v>7</v>
      </c>
      <c r="F32" s="114">
        <v>8</v>
      </c>
      <c r="G32" s="114">
        <v>6</v>
      </c>
      <c r="H32" s="114">
        <v>7</v>
      </c>
      <c r="I32" s="115">
        <v>7</v>
      </c>
      <c r="J32" s="115">
        <v>8</v>
      </c>
      <c r="K32" s="115">
        <v>7</v>
      </c>
      <c r="L32" s="115">
        <v>8</v>
      </c>
      <c r="M32" s="115">
        <v>7</v>
      </c>
      <c r="N32" s="116">
        <v>8</v>
      </c>
      <c r="O32" s="116">
        <v>8</v>
      </c>
      <c r="P32" s="116">
        <v>7</v>
      </c>
      <c r="Q32" s="116">
        <v>9</v>
      </c>
      <c r="R32" s="116">
        <v>7</v>
      </c>
      <c r="S32" s="117">
        <v>6</v>
      </c>
      <c r="T32" s="117">
        <v>8</v>
      </c>
      <c r="U32" s="117">
        <v>7</v>
      </c>
      <c r="V32" s="117">
        <v>6</v>
      </c>
      <c r="W32" s="117">
        <v>7</v>
      </c>
      <c r="X32" s="118">
        <v>8</v>
      </c>
      <c r="Y32" s="118">
        <v>7</v>
      </c>
      <c r="Z32" s="118">
        <v>8</v>
      </c>
      <c r="AA32" s="118">
        <v>7</v>
      </c>
      <c r="AB32" s="118">
        <v>8</v>
      </c>
      <c r="AC32" s="114">
        <v>8</v>
      </c>
      <c r="AD32" s="114">
        <v>7</v>
      </c>
      <c r="AE32" s="114">
        <v>6</v>
      </c>
      <c r="AF32" s="114">
        <v>6</v>
      </c>
      <c r="AG32" s="114">
        <v>8</v>
      </c>
      <c r="AH32" s="119">
        <v>6</v>
      </c>
      <c r="AI32" s="119">
        <v>8</v>
      </c>
      <c r="AJ32" s="119">
        <v>8</v>
      </c>
      <c r="AK32" s="119">
        <v>7</v>
      </c>
      <c r="AL32" s="119">
        <v>6</v>
      </c>
    </row>
    <row r="33" spans="1:38" x14ac:dyDescent="0.25">
      <c r="A33" s="48">
        <v>27</v>
      </c>
      <c r="B33" s="102" t="s">
        <v>91</v>
      </c>
      <c r="C33" s="16"/>
      <c r="D33" s="114">
        <v>7</v>
      </c>
      <c r="E33" s="114">
        <v>8</v>
      </c>
      <c r="F33" s="114">
        <v>6</v>
      </c>
      <c r="G33" s="114">
        <v>6</v>
      </c>
      <c r="H33" s="114">
        <v>7</v>
      </c>
      <c r="I33" s="115">
        <v>7</v>
      </c>
      <c r="J33" s="115">
        <v>8</v>
      </c>
      <c r="K33" s="115">
        <v>6</v>
      </c>
      <c r="L33" s="115">
        <v>7</v>
      </c>
      <c r="M33" s="115">
        <v>8</v>
      </c>
      <c r="N33" s="116">
        <v>6</v>
      </c>
      <c r="O33" s="116">
        <v>8</v>
      </c>
      <c r="P33" s="116">
        <v>9</v>
      </c>
      <c r="Q33" s="116">
        <v>7</v>
      </c>
      <c r="R33" s="116">
        <v>7</v>
      </c>
      <c r="S33" s="117">
        <v>6</v>
      </c>
      <c r="T33" s="117">
        <v>8</v>
      </c>
      <c r="U33" s="117">
        <v>7</v>
      </c>
      <c r="V33" s="117">
        <v>8</v>
      </c>
      <c r="W33" s="117">
        <v>7</v>
      </c>
      <c r="X33" s="118">
        <v>6</v>
      </c>
      <c r="Y33" s="118">
        <v>8</v>
      </c>
      <c r="Z33" s="118">
        <v>7</v>
      </c>
      <c r="AA33" s="118">
        <v>7</v>
      </c>
      <c r="AB33" s="118">
        <v>8</v>
      </c>
      <c r="AC33" s="114">
        <v>7</v>
      </c>
      <c r="AD33" s="114">
        <v>8</v>
      </c>
      <c r="AE33" s="114">
        <v>7</v>
      </c>
      <c r="AF33" s="114">
        <v>7</v>
      </c>
      <c r="AG33" s="114">
        <v>9</v>
      </c>
      <c r="AH33" s="119">
        <v>7</v>
      </c>
      <c r="AI33" s="119">
        <v>9</v>
      </c>
      <c r="AJ33" s="119">
        <v>7</v>
      </c>
      <c r="AK33" s="119">
        <v>6</v>
      </c>
      <c r="AL33" s="119">
        <v>7</v>
      </c>
    </row>
    <row r="34" spans="1:38" x14ac:dyDescent="0.25">
      <c r="A34" s="48">
        <v>28</v>
      </c>
      <c r="B34" s="102" t="s">
        <v>77</v>
      </c>
      <c r="C34" s="16"/>
      <c r="D34" s="114">
        <v>7</v>
      </c>
      <c r="E34" s="114">
        <v>8</v>
      </c>
      <c r="F34" s="114">
        <v>6</v>
      </c>
      <c r="G34" s="114">
        <v>8</v>
      </c>
      <c r="H34" s="114">
        <v>7</v>
      </c>
      <c r="I34" s="115">
        <v>8</v>
      </c>
      <c r="J34" s="115">
        <v>9</v>
      </c>
      <c r="K34" s="115">
        <v>7</v>
      </c>
      <c r="L34" s="115">
        <v>6</v>
      </c>
      <c r="M34" s="115">
        <v>7</v>
      </c>
      <c r="N34" s="116">
        <v>8</v>
      </c>
      <c r="O34" s="116">
        <v>7</v>
      </c>
      <c r="P34" s="116">
        <v>6</v>
      </c>
      <c r="Q34" s="116">
        <v>7</v>
      </c>
      <c r="R34" s="116">
        <v>8</v>
      </c>
      <c r="S34" s="117">
        <v>7</v>
      </c>
      <c r="T34" s="117">
        <v>8</v>
      </c>
      <c r="U34" s="117">
        <v>8</v>
      </c>
      <c r="V34" s="117">
        <v>7</v>
      </c>
      <c r="W34" s="117">
        <v>6</v>
      </c>
      <c r="X34" s="118">
        <v>8</v>
      </c>
      <c r="Y34" s="118">
        <v>7</v>
      </c>
      <c r="Z34" s="118">
        <v>6</v>
      </c>
      <c r="AA34" s="118">
        <v>8</v>
      </c>
      <c r="AB34" s="118">
        <v>8</v>
      </c>
      <c r="AC34" s="114">
        <v>7</v>
      </c>
      <c r="AD34" s="114">
        <v>8</v>
      </c>
      <c r="AE34" s="114">
        <v>6</v>
      </c>
      <c r="AF34" s="114">
        <v>8</v>
      </c>
      <c r="AG34" s="114">
        <v>7</v>
      </c>
      <c r="AH34" s="119">
        <v>7</v>
      </c>
      <c r="AI34" s="119">
        <v>6</v>
      </c>
      <c r="AJ34" s="119">
        <v>7</v>
      </c>
      <c r="AK34" s="119">
        <v>8</v>
      </c>
      <c r="AL34" s="119">
        <v>7</v>
      </c>
    </row>
    <row r="35" spans="1:38" x14ac:dyDescent="0.25">
      <c r="A35" s="48">
        <v>29</v>
      </c>
      <c r="B35" s="102" t="s">
        <v>78</v>
      </c>
      <c r="C35" s="16"/>
      <c r="D35" s="114">
        <v>7</v>
      </c>
      <c r="E35" s="114">
        <v>6</v>
      </c>
      <c r="F35" s="114">
        <v>7</v>
      </c>
      <c r="G35" s="114">
        <v>8</v>
      </c>
      <c r="H35" s="114">
        <v>6</v>
      </c>
      <c r="I35" s="115">
        <v>8</v>
      </c>
      <c r="J35" s="115">
        <v>6</v>
      </c>
      <c r="K35" s="115">
        <v>6</v>
      </c>
      <c r="L35" s="115">
        <v>9</v>
      </c>
      <c r="M35" s="115">
        <v>7</v>
      </c>
      <c r="N35" s="116">
        <v>7</v>
      </c>
      <c r="O35" s="116">
        <v>8</v>
      </c>
      <c r="P35" s="116">
        <v>7</v>
      </c>
      <c r="Q35" s="116">
        <v>8</v>
      </c>
      <c r="R35" s="116">
        <v>6</v>
      </c>
      <c r="S35" s="117">
        <v>7</v>
      </c>
      <c r="T35" s="117">
        <v>8</v>
      </c>
      <c r="U35" s="117">
        <v>7</v>
      </c>
      <c r="V35" s="117">
        <v>6</v>
      </c>
      <c r="W35" s="117">
        <v>9</v>
      </c>
      <c r="X35" s="118">
        <v>7</v>
      </c>
      <c r="Y35" s="118">
        <v>6</v>
      </c>
      <c r="Z35" s="118">
        <v>8</v>
      </c>
      <c r="AA35" s="118">
        <v>6</v>
      </c>
      <c r="AB35" s="118">
        <v>8</v>
      </c>
      <c r="AC35" s="114">
        <v>7</v>
      </c>
      <c r="AD35" s="114">
        <v>7</v>
      </c>
      <c r="AE35" s="114">
        <v>8</v>
      </c>
      <c r="AF35" s="114">
        <v>7</v>
      </c>
      <c r="AG35" s="114">
        <v>7</v>
      </c>
      <c r="AH35" s="119">
        <v>7</v>
      </c>
      <c r="AI35" s="119">
        <v>8</v>
      </c>
      <c r="AJ35" s="119">
        <v>7</v>
      </c>
      <c r="AK35" s="119">
        <v>6</v>
      </c>
      <c r="AL35" s="119">
        <v>8</v>
      </c>
    </row>
    <row r="36" spans="1:38" x14ac:dyDescent="0.25">
      <c r="A36" s="48">
        <v>30</v>
      </c>
      <c r="B36" s="102" t="s">
        <v>59</v>
      </c>
      <c r="C36" s="16"/>
      <c r="D36" s="114">
        <v>7</v>
      </c>
      <c r="E36" s="114">
        <v>8</v>
      </c>
      <c r="F36" s="114">
        <v>7</v>
      </c>
      <c r="G36" s="114">
        <v>8</v>
      </c>
      <c r="H36" s="114">
        <v>9</v>
      </c>
      <c r="I36" s="115">
        <v>8</v>
      </c>
      <c r="J36" s="115">
        <v>7</v>
      </c>
      <c r="K36" s="115">
        <v>9</v>
      </c>
      <c r="L36" s="115">
        <v>7</v>
      </c>
      <c r="M36" s="115">
        <v>8</v>
      </c>
      <c r="N36" s="116">
        <v>7</v>
      </c>
      <c r="O36" s="116">
        <v>6</v>
      </c>
      <c r="P36" s="116">
        <v>6</v>
      </c>
      <c r="Q36" s="116">
        <v>7</v>
      </c>
      <c r="R36" s="116">
        <v>7</v>
      </c>
      <c r="S36" s="117">
        <v>8</v>
      </c>
      <c r="T36" s="117">
        <v>8</v>
      </c>
      <c r="U36" s="117">
        <v>6</v>
      </c>
      <c r="V36" s="117">
        <v>8</v>
      </c>
      <c r="W36" s="117">
        <v>7</v>
      </c>
      <c r="X36" s="118">
        <v>7</v>
      </c>
      <c r="Y36" s="118">
        <v>9</v>
      </c>
      <c r="Z36" s="118">
        <v>7</v>
      </c>
      <c r="AA36" s="118">
        <v>7</v>
      </c>
      <c r="AB36" s="118">
        <v>6</v>
      </c>
      <c r="AC36" s="114">
        <v>8</v>
      </c>
      <c r="AD36" s="114">
        <v>6</v>
      </c>
      <c r="AE36" s="114">
        <v>8</v>
      </c>
      <c r="AF36" s="114">
        <v>7</v>
      </c>
      <c r="AG36" s="114">
        <v>8</v>
      </c>
      <c r="AH36" s="119">
        <v>8</v>
      </c>
      <c r="AI36" s="119">
        <v>7</v>
      </c>
      <c r="AJ36" s="119">
        <v>8</v>
      </c>
      <c r="AK36" s="119">
        <v>7</v>
      </c>
      <c r="AL36" s="119">
        <v>8</v>
      </c>
    </row>
    <row r="37" spans="1:38" x14ac:dyDescent="0.25">
      <c r="A37" s="48">
        <v>31</v>
      </c>
      <c r="B37" s="102" t="s">
        <v>92</v>
      </c>
      <c r="C37" s="16"/>
      <c r="D37" s="114">
        <v>7</v>
      </c>
      <c r="E37" s="114">
        <v>8</v>
      </c>
      <c r="F37" s="114">
        <v>8</v>
      </c>
      <c r="G37" s="114">
        <v>7</v>
      </c>
      <c r="H37" s="114">
        <v>7</v>
      </c>
      <c r="I37" s="115">
        <v>8</v>
      </c>
      <c r="J37" s="115">
        <v>6</v>
      </c>
      <c r="K37" s="115">
        <v>8</v>
      </c>
      <c r="L37" s="115">
        <v>7</v>
      </c>
      <c r="M37" s="115">
        <v>6</v>
      </c>
      <c r="N37" s="116">
        <v>6</v>
      </c>
      <c r="O37" s="116">
        <v>9</v>
      </c>
      <c r="P37" s="116">
        <v>7</v>
      </c>
      <c r="Q37" s="116">
        <v>7</v>
      </c>
      <c r="R37" s="116">
        <v>6</v>
      </c>
      <c r="S37" s="117">
        <v>8</v>
      </c>
      <c r="T37" s="117">
        <v>8</v>
      </c>
      <c r="U37" s="117">
        <v>7</v>
      </c>
      <c r="V37" s="117">
        <v>8</v>
      </c>
      <c r="W37" s="117">
        <v>7</v>
      </c>
      <c r="X37" s="118">
        <v>8</v>
      </c>
      <c r="Y37" s="118">
        <v>7</v>
      </c>
      <c r="Z37" s="118">
        <v>7</v>
      </c>
      <c r="AA37" s="118">
        <v>8</v>
      </c>
      <c r="AB37" s="118">
        <v>8</v>
      </c>
      <c r="AC37" s="114">
        <v>7</v>
      </c>
      <c r="AD37" s="114">
        <v>9</v>
      </c>
      <c r="AE37" s="114">
        <v>6</v>
      </c>
      <c r="AF37" s="114">
        <v>7</v>
      </c>
      <c r="AG37" s="114">
        <v>8</v>
      </c>
      <c r="AH37" s="119">
        <v>6</v>
      </c>
      <c r="AI37" s="119">
        <v>8</v>
      </c>
      <c r="AJ37" s="119">
        <v>7</v>
      </c>
      <c r="AK37" s="119">
        <v>8</v>
      </c>
      <c r="AL37" s="119">
        <v>7</v>
      </c>
    </row>
    <row r="38" spans="1:38" x14ac:dyDescent="0.25">
      <c r="A38" s="48">
        <v>32</v>
      </c>
      <c r="B38" s="102" t="s">
        <v>60</v>
      </c>
      <c r="C38" s="16"/>
      <c r="D38" s="114">
        <v>7</v>
      </c>
      <c r="E38" s="114">
        <v>6</v>
      </c>
      <c r="F38" s="114">
        <v>8</v>
      </c>
      <c r="G38" s="114">
        <v>6</v>
      </c>
      <c r="H38" s="114">
        <v>7</v>
      </c>
      <c r="I38" s="115">
        <v>8</v>
      </c>
      <c r="J38" s="115">
        <v>8</v>
      </c>
      <c r="K38" s="115">
        <v>7</v>
      </c>
      <c r="L38" s="115">
        <v>8</v>
      </c>
      <c r="M38" s="115">
        <v>6</v>
      </c>
      <c r="N38" s="116">
        <v>8</v>
      </c>
      <c r="O38" s="116">
        <v>8</v>
      </c>
      <c r="P38" s="116">
        <v>7</v>
      </c>
      <c r="Q38" s="116">
        <v>8</v>
      </c>
      <c r="R38" s="116">
        <v>7</v>
      </c>
      <c r="S38" s="117">
        <v>8</v>
      </c>
      <c r="T38" s="117">
        <v>7</v>
      </c>
      <c r="U38" s="117">
        <v>9</v>
      </c>
      <c r="V38" s="117">
        <v>8</v>
      </c>
      <c r="W38" s="117">
        <v>7</v>
      </c>
      <c r="X38" s="118">
        <v>9</v>
      </c>
      <c r="Y38" s="118">
        <v>7</v>
      </c>
      <c r="Z38" s="118">
        <v>7</v>
      </c>
      <c r="AA38" s="118">
        <v>8</v>
      </c>
      <c r="AB38" s="118">
        <v>7</v>
      </c>
      <c r="AC38" s="114">
        <v>8</v>
      </c>
      <c r="AD38" s="114">
        <v>7</v>
      </c>
      <c r="AE38" s="114">
        <v>8</v>
      </c>
      <c r="AF38" s="114">
        <v>7</v>
      </c>
      <c r="AG38" s="114">
        <v>8</v>
      </c>
      <c r="AH38" s="119">
        <v>7</v>
      </c>
      <c r="AI38" s="119">
        <v>8</v>
      </c>
      <c r="AJ38" s="119">
        <v>7</v>
      </c>
      <c r="AK38" s="119">
        <v>6</v>
      </c>
      <c r="AL38" s="119">
        <v>8</v>
      </c>
    </row>
    <row r="39" spans="1:38" x14ac:dyDescent="0.25">
      <c r="A39" s="48">
        <v>33</v>
      </c>
      <c r="B39" s="102" t="s">
        <v>79</v>
      </c>
      <c r="C39" s="16"/>
      <c r="D39" s="114">
        <v>8</v>
      </c>
      <c r="E39" s="114">
        <v>7</v>
      </c>
      <c r="F39" s="114">
        <v>8</v>
      </c>
      <c r="G39" s="114">
        <v>7</v>
      </c>
      <c r="H39" s="114">
        <v>8</v>
      </c>
      <c r="I39" s="115">
        <v>9</v>
      </c>
      <c r="J39" s="115">
        <v>7</v>
      </c>
      <c r="K39" s="115">
        <v>6</v>
      </c>
      <c r="L39" s="115">
        <v>8</v>
      </c>
      <c r="M39" s="115">
        <v>7</v>
      </c>
      <c r="N39" s="116">
        <v>6</v>
      </c>
      <c r="O39" s="116">
        <v>7</v>
      </c>
      <c r="P39" s="116">
        <v>7</v>
      </c>
      <c r="Q39" s="116">
        <v>8</v>
      </c>
      <c r="R39" s="116">
        <v>6</v>
      </c>
      <c r="S39" s="117">
        <v>8</v>
      </c>
      <c r="T39" s="117">
        <v>7</v>
      </c>
      <c r="U39" s="117">
        <v>7</v>
      </c>
      <c r="V39" s="117">
        <v>8</v>
      </c>
      <c r="W39" s="117">
        <v>7</v>
      </c>
      <c r="X39" s="118">
        <v>8</v>
      </c>
      <c r="Y39" s="118">
        <v>7</v>
      </c>
      <c r="Z39" s="118">
        <v>8</v>
      </c>
      <c r="AA39" s="118">
        <v>8</v>
      </c>
      <c r="AB39" s="118">
        <v>7</v>
      </c>
      <c r="AC39" s="114">
        <v>8</v>
      </c>
      <c r="AD39" s="114">
        <v>7</v>
      </c>
      <c r="AE39" s="114">
        <v>8</v>
      </c>
      <c r="AF39" s="114">
        <v>7</v>
      </c>
      <c r="AG39" s="114">
        <v>8</v>
      </c>
      <c r="AH39" s="119">
        <v>7</v>
      </c>
      <c r="AI39" s="119">
        <v>8</v>
      </c>
      <c r="AJ39" s="119">
        <v>8</v>
      </c>
      <c r="AK39" s="119">
        <v>7</v>
      </c>
      <c r="AL39" s="119">
        <v>8</v>
      </c>
    </row>
    <row r="40" spans="1:38" x14ac:dyDescent="0.25">
      <c r="A40" s="48">
        <v>34</v>
      </c>
      <c r="B40" s="102" t="s">
        <v>80</v>
      </c>
      <c r="C40" s="16"/>
      <c r="D40" s="114">
        <v>7</v>
      </c>
      <c r="E40" s="114">
        <v>8</v>
      </c>
      <c r="F40" s="114">
        <v>7</v>
      </c>
      <c r="G40" s="114">
        <v>8</v>
      </c>
      <c r="H40" s="114">
        <v>9</v>
      </c>
      <c r="I40" s="115">
        <v>8</v>
      </c>
      <c r="J40" s="115">
        <v>6</v>
      </c>
      <c r="K40" s="115">
        <v>7</v>
      </c>
      <c r="L40" s="115">
        <v>7</v>
      </c>
      <c r="M40" s="115">
        <v>6</v>
      </c>
      <c r="N40" s="116">
        <v>8</v>
      </c>
      <c r="O40" s="116">
        <v>7</v>
      </c>
      <c r="P40" s="116">
        <v>8</v>
      </c>
      <c r="Q40" s="116">
        <v>7</v>
      </c>
      <c r="R40" s="116">
        <v>8</v>
      </c>
      <c r="S40" s="117">
        <v>7</v>
      </c>
      <c r="T40" s="117">
        <v>8</v>
      </c>
      <c r="U40" s="117">
        <v>7</v>
      </c>
      <c r="V40" s="117">
        <v>9</v>
      </c>
      <c r="W40" s="117">
        <v>7</v>
      </c>
      <c r="X40" s="118">
        <v>8</v>
      </c>
      <c r="Y40" s="118">
        <v>7</v>
      </c>
      <c r="Z40" s="118">
        <v>6</v>
      </c>
      <c r="AA40" s="118">
        <v>8</v>
      </c>
      <c r="AB40" s="118">
        <v>6</v>
      </c>
      <c r="AC40" s="114">
        <v>8</v>
      </c>
      <c r="AD40" s="114">
        <v>7</v>
      </c>
      <c r="AE40" s="114">
        <v>6</v>
      </c>
      <c r="AF40" s="114">
        <v>8</v>
      </c>
      <c r="AG40" s="114">
        <v>8</v>
      </c>
      <c r="AH40" s="119">
        <v>6</v>
      </c>
      <c r="AI40" s="119">
        <v>8</v>
      </c>
      <c r="AJ40" s="119">
        <v>7</v>
      </c>
      <c r="AK40" s="119">
        <v>8</v>
      </c>
      <c r="AL40" s="119">
        <v>7</v>
      </c>
    </row>
    <row r="41" spans="1:38" x14ac:dyDescent="0.25">
      <c r="A41" s="48">
        <v>35</v>
      </c>
      <c r="B41" s="102" t="s">
        <v>81</v>
      </c>
      <c r="C41" s="16"/>
      <c r="D41" s="114">
        <v>7</v>
      </c>
      <c r="E41" s="114">
        <v>8</v>
      </c>
      <c r="F41" s="114">
        <v>7</v>
      </c>
      <c r="G41" s="114">
        <v>7</v>
      </c>
      <c r="H41" s="114">
        <v>8</v>
      </c>
      <c r="I41" s="115">
        <v>7</v>
      </c>
      <c r="J41" s="115">
        <v>8</v>
      </c>
      <c r="K41" s="115">
        <v>7</v>
      </c>
      <c r="L41" s="115">
        <v>8</v>
      </c>
      <c r="M41" s="115">
        <v>7</v>
      </c>
      <c r="N41" s="116">
        <v>8</v>
      </c>
      <c r="O41" s="116">
        <v>7</v>
      </c>
      <c r="P41" s="116">
        <v>8</v>
      </c>
      <c r="Q41" s="116">
        <v>7</v>
      </c>
      <c r="R41" s="116">
        <v>8</v>
      </c>
      <c r="S41" s="117">
        <v>6</v>
      </c>
      <c r="T41" s="117">
        <v>7</v>
      </c>
      <c r="U41" s="117">
        <v>8</v>
      </c>
      <c r="V41" s="117">
        <v>7</v>
      </c>
      <c r="W41" s="117">
        <v>8</v>
      </c>
      <c r="X41" s="118">
        <v>7</v>
      </c>
      <c r="Y41" s="118">
        <v>8</v>
      </c>
      <c r="Z41" s="118">
        <v>8</v>
      </c>
      <c r="AA41" s="118">
        <v>7</v>
      </c>
      <c r="AB41" s="118">
        <v>7</v>
      </c>
      <c r="AC41" s="114">
        <v>8</v>
      </c>
      <c r="AD41" s="114">
        <v>8</v>
      </c>
      <c r="AE41" s="114">
        <v>7</v>
      </c>
      <c r="AF41" s="114">
        <v>7</v>
      </c>
      <c r="AG41" s="114">
        <v>8</v>
      </c>
      <c r="AH41" s="119">
        <v>7</v>
      </c>
      <c r="AI41" s="119">
        <v>6</v>
      </c>
      <c r="AJ41" s="119">
        <v>8</v>
      </c>
      <c r="AK41" s="119">
        <v>7</v>
      </c>
      <c r="AL41" s="119">
        <v>7</v>
      </c>
    </row>
    <row r="42" spans="1:38" x14ac:dyDescent="0.25">
      <c r="A42" s="48">
        <v>36</v>
      </c>
      <c r="B42" s="102" t="s">
        <v>82</v>
      </c>
      <c r="C42" s="16"/>
      <c r="D42" s="114">
        <v>8</v>
      </c>
      <c r="E42" s="114">
        <v>7</v>
      </c>
      <c r="F42" s="114">
        <v>8</v>
      </c>
      <c r="G42" s="114">
        <v>8</v>
      </c>
      <c r="H42" s="114">
        <v>7</v>
      </c>
      <c r="I42" s="115">
        <v>8</v>
      </c>
      <c r="J42" s="115">
        <v>8</v>
      </c>
      <c r="K42" s="115">
        <v>7</v>
      </c>
      <c r="L42" s="115">
        <v>8</v>
      </c>
      <c r="M42" s="115">
        <v>8</v>
      </c>
      <c r="N42" s="116">
        <v>7</v>
      </c>
      <c r="O42" s="116">
        <v>8</v>
      </c>
      <c r="P42" s="116">
        <v>8</v>
      </c>
      <c r="Q42" s="116">
        <v>7</v>
      </c>
      <c r="R42" s="116">
        <v>8</v>
      </c>
      <c r="S42" s="117">
        <v>7</v>
      </c>
      <c r="T42" s="117">
        <v>8</v>
      </c>
      <c r="U42" s="117">
        <v>8</v>
      </c>
      <c r="V42" s="117">
        <v>8</v>
      </c>
      <c r="W42" s="117">
        <v>7</v>
      </c>
      <c r="X42" s="118">
        <v>8</v>
      </c>
      <c r="Y42" s="118">
        <v>7</v>
      </c>
      <c r="Z42" s="118">
        <v>7</v>
      </c>
      <c r="AA42" s="118">
        <v>8</v>
      </c>
      <c r="AB42" s="118">
        <v>7</v>
      </c>
      <c r="AC42" s="114">
        <v>8</v>
      </c>
      <c r="AD42" s="114">
        <v>7</v>
      </c>
      <c r="AE42" s="114">
        <v>7</v>
      </c>
      <c r="AF42" s="114">
        <v>9</v>
      </c>
      <c r="AG42" s="114">
        <v>7</v>
      </c>
      <c r="AH42" s="119">
        <v>8</v>
      </c>
      <c r="AI42" s="119">
        <v>7</v>
      </c>
      <c r="AJ42" s="119">
        <v>8</v>
      </c>
      <c r="AK42" s="119">
        <v>7</v>
      </c>
      <c r="AL42" s="119">
        <v>8</v>
      </c>
    </row>
    <row r="43" spans="1:38" x14ac:dyDescent="0.25">
      <c r="A43" s="48">
        <v>37</v>
      </c>
      <c r="B43" s="102" t="s">
        <v>83</v>
      </c>
      <c r="C43" s="16"/>
      <c r="D43" s="114">
        <v>7</v>
      </c>
      <c r="E43" s="114">
        <v>6</v>
      </c>
      <c r="F43" s="114">
        <v>6</v>
      </c>
      <c r="G43" s="114">
        <v>8</v>
      </c>
      <c r="H43" s="114">
        <v>7</v>
      </c>
      <c r="I43" s="115">
        <v>7</v>
      </c>
      <c r="J43" s="115">
        <v>8</v>
      </c>
      <c r="K43" s="115">
        <v>7</v>
      </c>
      <c r="L43" s="115">
        <v>8</v>
      </c>
      <c r="M43" s="115">
        <v>7</v>
      </c>
      <c r="N43" s="116">
        <v>7</v>
      </c>
      <c r="O43" s="116">
        <v>8</v>
      </c>
      <c r="P43" s="116">
        <v>6</v>
      </c>
      <c r="Q43" s="116">
        <v>8</v>
      </c>
      <c r="R43" s="116">
        <v>7</v>
      </c>
      <c r="S43" s="117">
        <v>8</v>
      </c>
      <c r="T43" s="117">
        <v>7</v>
      </c>
      <c r="U43" s="117">
        <v>8</v>
      </c>
      <c r="V43" s="117">
        <v>8</v>
      </c>
      <c r="W43" s="117">
        <v>8</v>
      </c>
      <c r="X43" s="118">
        <v>9</v>
      </c>
      <c r="Y43" s="118">
        <v>8</v>
      </c>
      <c r="Z43" s="118">
        <v>9</v>
      </c>
      <c r="AA43" s="118">
        <v>8</v>
      </c>
      <c r="AB43" s="118">
        <v>7</v>
      </c>
      <c r="AC43" s="114">
        <v>8</v>
      </c>
      <c r="AD43" s="114">
        <v>9</v>
      </c>
      <c r="AE43" s="114">
        <v>7</v>
      </c>
      <c r="AF43" s="114">
        <v>8</v>
      </c>
      <c r="AG43" s="114">
        <v>8</v>
      </c>
      <c r="AH43" s="119">
        <v>7</v>
      </c>
      <c r="AI43" s="119">
        <v>8</v>
      </c>
      <c r="AJ43" s="119">
        <v>7</v>
      </c>
      <c r="AK43" s="119">
        <v>6</v>
      </c>
      <c r="AL43" s="119">
        <v>8</v>
      </c>
    </row>
    <row r="44" spans="1:38" x14ac:dyDescent="0.25">
      <c r="A44" s="48">
        <v>38</v>
      </c>
      <c r="B44" s="102" t="s">
        <v>84</v>
      </c>
      <c r="C44" s="16"/>
      <c r="D44" s="114">
        <v>7</v>
      </c>
      <c r="E44" s="114">
        <v>6</v>
      </c>
      <c r="F44" s="114">
        <v>7</v>
      </c>
      <c r="G44" s="114">
        <v>8</v>
      </c>
      <c r="H44" s="114">
        <v>7</v>
      </c>
      <c r="I44" s="115">
        <v>6</v>
      </c>
      <c r="J44" s="115">
        <v>7</v>
      </c>
      <c r="K44" s="115">
        <v>7</v>
      </c>
      <c r="L44" s="115">
        <v>6</v>
      </c>
      <c r="M44" s="115">
        <v>8</v>
      </c>
      <c r="N44" s="116">
        <v>6</v>
      </c>
      <c r="O44" s="116">
        <v>7</v>
      </c>
      <c r="P44" s="116">
        <v>7</v>
      </c>
      <c r="Q44" s="116">
        <v>6</v>
      </c>
      <c r="R44" s="116">
        <v>6</v>
      </c>
      <c r="S44" s="117">
        <v>7</v>
      </c>
      <c r="T44" s="117">
        <v>6</v>
      </c>
      <c r="U44" s="117">
        <v>8</v>
      </c>
      <c r="V44" s="117">
        <v>7</v>
      </c>
      <c r="W44" s="117">
        <v>9</v>
      </c>
      <c r="X44" s="118">
        <v>7</v>
      </c>
      <c r="Y44" s="118">
        <v>8</v>
      </c>
      <c r="Z44" s="118">
        <v>7</v>
      </c>
      <c r="AA44" s="118">
        <v>8</v>
      </c>
      <c r="AB44" s="118">
        <v>7</v>
      </c>
      <c r="AC44" s="114">
        <v>8</v>
      </c>
      <c r="AD44" s="114">
        <v>7</v>
      </c>
      <c r="AE44" s="114">
        <v>6</v>
      </c>
      <c r="AF44" s="114">
        <v>7</v>
      </c>
      <c r="AG44" s="114">
        <v>6</v>
      </c>
      <c r="AH44" s="119">
        <v>8</v>
      </c>
      <c r="AI44" s="119">
        <v>7</v>
      </c>
      <c r="AJ44" s="119">
        <v>7</v>
      </c>
      <c r="AK44" s="119">
        <v>8</v>
      </c>
      <c r="AL44" s="119">
        <v>6</v>
      </c>
    </row>
    <row r="45" spans="1:38" x14ac:dyDescent="0.25">
      <c r="A45" s="48">
        <v>39</v>
      </c>
      <c r="B45" s="102" t="s">
        <v>85</v>
      </c>
      <c r="C45" s="16"/>
      <c r="D45" s="114">
        <v>7</v>
      </c>
      <c r="E45" s="114">
        <v>6</v>
      </c>
      <c r="F45" s="114">
        <v>8</v>
      </c>
      <c r="G45" s="114">
        <v>9</v>
      </c>
      <c r="H45" s="114">
        <v>7</v>
      </c>
      <c r="I45" s="115">
        <v>7</v>
      </c>
      <c r="J45" s="115">
        <v>6</v>
      </c>
      <c r="K45" s="115">
        <v>7</v>
      </c>
      <c r="L45" s="115">
        <v>7</v>
      </c>
      <c r="M45" s="115">
        <v>6</v>
      </c>
      <c r="N45" s="116">
        <v>8</v>
      </c>
      <c r="O45" s="116">
        <v>7</v>
      </c>
      <c r="P45" s="116">
        <v>6</v>
      </c>
      <c r="Q45" s="116">
        <v>8</v>
      </c>
      <c r="R45" s="116">
        <v>7</v>
      </c>
      <c r="S45" s="117">
        <v>6</v>
      </c>
      <c r="T45" s="117">
        <v>8</v>
      </c>
      <c r="U45" s="117">
        <v>7</v>
      </c>
      <c r="V45" s="117">
        <v>6</v>
      </c>
      <c r="W45" s="117">
        <v>7</v>
      </c>
      <c r="X45" s="118">
        <v>8</v>
      </c>
      <c r="Y45" s="118">
        <v>7</v>
      </c>
      <c r="Z45" s="118">
        <v>8</v>
      </c>
      <c r="AA45" s="118">
        <v>7</v>
      </c>
      <c r="AB45" s="118">
        <v>8</v>
      </c>
      <c r="AC45" s="114">
        <v>6</v>
      </c>
      <c r="AD45" s="114">
        <v>6</v>
      </c>
      <c r="AE45" s="114">
        <v>7</v>
      </c>
      <c r="AF45" s="114">
        <v>9</v>
      </c>
      <c r="AG45" s="114">
        <v>8</v>
      </c>
      <c r="AH45" s="119">
        <v>6</v>
      </c>
      <c r="AI45" s="119">
        <v>8</v>
      </c>
      <c r="AJ45" s="119">
        <v>8</v>
      </c>
      <c r="AK45" s="119">
        <v>8</v>
      </c>
      <c r="AL45" s="119">
        <v>7</v>
      </c>
    </row>
    <row r="46" spans="1:38" x14ac:dyDescent="0.25">
      <c r="A46" s="48">
        <v>40</v>
      </c>
      <c r="B46" s="102" t="s">
        <v>61</v>
      </c>
      <c r="C46" s="16"/>
      <c r="D46" s="114">
        <v>6</v>
      </c>
      <c r="E46" s="114">
        <v>7</v>
      </c>
      <c r="F46" s="114">
        <v>6</v>
      </c>
      <c r="G46" s="114">
        <v>8</v>
      </c>
      <c r="H46" s="114">
        <v>7</v>
      </c>
      <c r="I46" s="115">
        <v>7</v>
      </c>
      <c r="J46" s="115">
        <v>7</v>
      </c>
      <c r="K46" s="115">
        <v>8</v>
      </c>
      <c r="L46" s="115">
        <v>8</v>
      </c>
      <c r="M46" s="115">
        <v>7</v>
      </c>
      <c r="N46" s="116">
        <v>8</v>
      </c>
      <c r="O46" s="116">
        <v>8</v>
      </c>
      <c r="P46" s="116">
        <v>7</v>
      </c>
      <c r="Q46" s="116">
        <v>8</v>
      </c>
      <c r="R46" s="116">
        <v>8</v>
      </c>
      <c r="S46" s="117">
        <v>9</v>
      </c>
      <c r="T46" s="117">
        <v>7</v>
      </c>
      <c r="U46" s="117">
        <v>7</v>
      </c>
      <c r="V46" s="117">
        <v>7</v>
      </c>
      <c r="W46" s="117">
        <v>8</v>
      </c>
      <c r="X46" s="118">
        <v>8</v>
      </c>
      <c r="Y46" s="118">
        <v>7</v>
      </c>
      <c r="Z46" s="118">
        <v>8</v>
      </c>
      <c r="AA46" s="118">
        <v>7</v>
      </c>
      <c r="AB46" s="118">
        <v>8</v>
      </c>
      <c r="AC46" s="114">
        <v>8</v>
      </c>
      <c r="AD46" s="114">
        <v>7</v>
      </c>
      <c r="AE46" s="114">
        <v>6</v>
      </c>
      <c r="AF46" s="114">
        <v>7</v>
      </c>
      <c r="AG46" s="114">
        <v>8</v>
      </c>
      <c r="AH46" s="119">
        <v>8</v>
      </c>
      <c r="AI46" s="119">
        <v>7</v>
      </c>
      <c r="AJ46" s="119">
        <v>8</v>
      </c>
      <c r="AK46" s="119">
        <v>7</v>
      </c>
      <c r="AL46" s="119">
        <v>8</v>
      </c>
    </row>
    <row r="47" spans="1:38" x14ac:dyDescent="0.25">
      <c r="A47" s="48">
        <v>41</v>
      </c>
      <c r="B47" s="102" t="s">
        <v>86</v>
      </c>
      <c r="C47" s="16"/>
      <c r="D47" s="114">
        <v>6</v>
      </c>
      <c r="E47" s="114">
        <v>8</v>
      </c>
      <c r="F47" s="114">
        <v>7</v>
      </c>
      <c r="G47" s="114">
        <v>7</v>
      </c>
      <c r="H47" s="114">
        <v>8</v>
      </c>
      <c r="I47" s="115">
        <v>7</v>
      </c>
      <c r="J47" s="115">
        <v>8</v>
      </c>
      <c r="K47" s="115">
        <v>7</v>
      </c>
      <c r="L47" s="115">
        <v>8</v>
      </c>
      <c r="M47" s="115">
        <v>7</v>
      </c>
      <c r="N47" s="116">
        <v>8</v>
      </c>
      <c r="O47" s="116">
        <v>7</v>
      </c>
      <c r="P47" s="116">
        <v>7</v>
      </c>
      <c r="Q47" s="116">
        <v>8</v>
      </c>
      <c r="R47" s="116">
        <v>6</v>
      </c>
      <c r="S47" s="117">
        <v>8</v>
      </c>
      <c r="T47" s="117">
        <v>6</v>
      </c>
      <c r="U47" s="117">
        <v>9</v>
      </c>
      <c r="V47" s="117">
        <v>7</v>
      </c>
      <c r="W47" s="117">
        <v>7</v>
      </c>
      <c r="X47" s="118">
        <v>9</v>
      </c>
      <c r="Y47" s="118">
        <v>7</v>
      </c>
      <c r="Z47" s="118">
        <v>8</v>
      </c>
      <c r="AA47" s="118">
        <v>7</v>
      </c>
      <c r="AB47" s="118">
        <v>8</v>
      </c>
      <c r="AC47" s="114">
        <v>7</v>
      </c>
      <c r="AD47" s="114">
        <v>8</v>
      </c>
      <c r="AE47" s="114">
        <v>7</v>
      </c>
      <c r="AF47" s="114">
        <v>9</v>
      </c>
      <c r="AG47" s="114">
        <v>8</v>
      </c>
      <c r="AH47" s="119">
        <v>8</v>
      </c>
      <c r="AI47" s="119">
        <v>7</v>
      </c>
      <c r="AJ47" s="119">
        <v>8</v>
      </c>
      <c r="AK47" s="119">
        <v>7</v>
      </c>
      <c r="AL47" s="119">
        <v>8</v>
      </c>
    </row>
    <row r="48" spans="1:38" x14ac:dyDescent="0.25">
      <c r="A48" s="48">
        <v>42</v>
      </c>
      <c r="B48" s="102" t="s">
        <v>163</v>
      </c>
      <c r="C48" s="16"/>
      <c r="D48" s="114">
        <v>7</v>
      </c>
      <c r="E48" s="114">
        <v>6</v>
      </c>
      <c r="F48" s="114">
        <v>7</v>
      </c>
      <c r="G48" s="114">
        <v>8</v>
      </c>
      <c r="H48" s="114">
        <v>7</v>
      </c>
      <c r="I48" s="115">
        <v>8</v>
      </c>
      <c r="J48" s="115">
        <v>8</v>
      </c>
      <c r="K48" s="115">
        <v>9</v>
      </c>
      <c r="L48" s="115">
        <v>7</v>
      </c>
      <c r="M48" s="115">
        <v>8</v>
      </c>
      <c r="N48" s="116">
        <v>7</v>
      </c>
      <c r="O48" s="116">
        <v>8</v>
      </c>
      <c r="P48" s="116">
        <v>8</v>
      </c>
      <c r="Q48" s="116">
        <v>9</v>
      </c>
      <c r="R48" s="116">
        <v>8</v>
      </c>
      <c r="S48" s="117">
        <v>7</v>
      </c>
      <c r="T48" s="117">
        <v>7</v>
      </c>
      <c r="U48" s="117">
        <v>6</v>
      </c>
      <c r="V48" s="117">
        <v>7</v>
      </c>
      <c r="W48" s="117">
        <v>8</v>
      </c>
      <c r="X48" s="118">
        <v>7</v>
      </c>
      <c r="Y48" s="118">
        <v>8</v>
      </c>
      <c r="Z48" s="118">
        <v>7</v>
      </c>
      <c r="AA48" s="118">
        <v>7</v>
      </c>
      <c r="AB48" s="118">
        <v>8</v>
      </c>
      <c r="AC48" s="114">
        <v>6</v>
      </c>
      <c r="AD48" s="114">
        <v>6</v>
      </c>
      <c r="AE48" s="114">
        <v>6</v>
      </c>
      <c r="AF48" s="114">
        <v>8</v>
      </c>
      <c r="AG48" s="114">
        <v>7</v>
      </c>
      <c r="AH48" s="119">
        <v>7</v>
      </c>
      <c r="AI48" s="119">
        <v>8</v>
      </c>
      <c r="AJ48" s="119">
        <v>9</v>
      </c>
      <c r="AK48" s="119">
        <v>7</v>
      </c>
      <c r="AL48" s="119">
        <v>7</v>
      </c>
    </row>
    <row r="49" spans="1:38" x14ac:dyDescent="0.25">
      <c r="A49" s="48">
        <v>43</v>
      </c>
      <c r="B49" s="102" t="s">
        <v>164</v>
      </c>
      <c r="C49" s="16"/>
      <c r="D49" s="114">
        <v>7</v>
      </c>
      <c r="E49" s="114">
        <v>8</v>
      </c>
      <c r="F49" s="114">
        <v>9</v>
      </c>
      <c r="G49" s="114">
        <v>9</v>
      </c>
      <c r="H49" s="114">
        <v>7</v>
      </c>
      <c r="I49" s="115">
        <v>6</v>
      </c>
      <c r="J49" s="115">
        <v>8</v>
      </c>
      <c r="K49" s="115">
        <v>6</v>
      </c>
      <c r="L49" s="115">
        <v>9</v>
      </c>
      <c r="M49" s="115">
        <v>7</v>
      </c>
      <c r="N49" s="116">
        <v>9</v>
      </c>
      <c r="O49" s="116">
        <v>7</v>
      </c>
      <c r="P49" s="116">
        <v>8</v>
      </c>
      <c r="Q49" s="116">
        <v>7</v>
      </c>
      <c r="R49" s="116">
        <v>9</v>
      </c>
      <c r="S49" s="117">
        <v>8</v>
      </c>
      <c r="T49" s="117">
        <v>6</v>
      </c>
      <c r="U49" s="117">
        <v>8</v>
      </c>
      <c r="V49" s="117">
        <v>6</v>
      </c>
      <c r="W49" s="117">
        <v>8</v>
      </c>
      <c r="X49" s="118">
        <v>8</v>
      </c>
      <c r="Y49" s="118">
        <v>9</v>
      </c>
      <c r="Z49" s="118">
        <v>8</v>
      </c>
      <c r="AA49" s="118">
        <v>7</v>
      </c>
      <c r="AB49" s="118">
        <v>7</v>
      </c>
      <c r="AC49" s="114">
        <v>9</v>
      </c>
      <c r="AD49" s="114">
        <v>8</v>
      </c>
      <c r="AE49" s="114">
        <v>6</v>
      </c>
      <c r="AF49" s="114">
        <v>9</v>
      </c>
      <c r="AG49" s="114">
        <v>8</v>
      </c>
      <c r="AH49" s="119">
        <v>8</v>
      </c>
      <c r="AI49" s="119">
        <v>9</v>
      </c>
      <c r="AJ49" s="119">
        <v>7</v>
      </c>
      <c r="AK49" s="119">
        <v>6</v>
      </c>
      <c r="AL49" s="119">
        <v>7</v>
      </c>
    </row>
    <row r="50" spans="1:38" x14ac:dyDescent="0.25">
      <c r="A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8" x14ac:dyDescent="0.25">
      <c r="A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8" x14ac:dyDescent="0.25">
      <c r="A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8" x14ac:dyDescent="0.25">
      <c r="A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8" x14ac:dyDescent="0.25">
      <c r="A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8" x14ac:dyDescent="0.25">
      <c r="A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8" x14ac:dyDescent="0.25">
      <c r="A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8" x14ac:dyDescent="0.25">
      <c r="A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8" x14ac:dyDescent="0.25">
      <c r="A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  <row r="59" spans="1:38" x14ac:dyDescent="0.25">
      <c r="A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</row>
    <row r="60" spans="1:38" x14ac:dyDescent="0.25">
      <c r="A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</row>
    <row r="61" spans="1:38" x14ac:dyDescent="0.25">
      <c r="A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</row>
    <row r="62" spans="1:38" x14ac:dyDescent="0.25">
      <c r="A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</row>
    <row r="63" spans="1:38" x14ac:dyDescent="0.25">
      <c r="A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8" x14ac:dyDescent="0.25">
      <c r="A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1:33" x14ac:dyDescent="0.25">
      <c r="A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x14ac:dyDescent="0.25">
      <c r="A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x14ac:dyDescent="0.25">
      <c r="A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x14ac:dyDescent="0.25">
      <c r="A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x14ac:dyDescent="0.25">
      <c r="A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x14ac:dyDescent="0.25">
      <c r="A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x14ac:dyDescent="0.25">
      <c r="A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x14ac:dyDescent="0.25">
      <c r="A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x14ac:dyDescent="0.25">
      <c r="A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x14ac:dyDescent="0.25">
      <c r="A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x14ac:dyDescent="0.25">
      <c r="A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x14ac:dyDescent="0.25">
      <c r="A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x14ac:dyDescent="0.25">
      <c r="A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x14ac:dyDescent="0.25">
      <c r="A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x14ac:dyDescent="0.25">
      <c r="A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x14ac:dyDescent="0.25">
      <c r="A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x14ac:dyDescent="0.25">
      <c r="A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x14ac:dyDescent="0.25">
      <c r="A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x14ac:dyDescent="0.25">
      <c r="A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x14ac:dyDescent="0.25">
      <c r="A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x14ac:dyDescent="0.25">
      <c r="A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x14ac:dyDescent="0.25">
      <c r="A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</row>
    <row r="87" spans="1:33" x14ac:dyDescent="0.25">
      <c r="A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x14ac:dyDescent="0.25">
      <c r="A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x14ac:dyDescent="0.25">
      <c r="A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x14ac:dyDescent="0.25">
      <c r="A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x14ac:dyDescent="0.25">
      <c r="A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x14ac:dyDescent="0.25">
      <c r="A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x14ac:dyDescent="0.25">
      <c r="A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x14ac:dyDescent="0.25">
      <c r="A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x14ac:dyDescent="0.25">
      <c r="A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x14ac:dyDescent="0.25">
      <c r="A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x14ac:dyDescent="0.25">
      <c r="A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x14ac:dyDescent="0.25">
      <c r="A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x14ac:dyDescent="0.25">
      <c r="A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x14ac:dyDescent="0.25">
      <c r="A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x14ac:dyDescent="0.25">
      <c r="A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x14ac:dyDescent="0.25">
      <c r="A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x14ac:dyDescent="0.25">
      <c r="A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x14ac:dyDescent="0.25">
      <c r="A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x14ac:dyDescent="0.25">
      <c r="A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x14ac:dyDescent="0.25">
      <c r="A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x14ac:dyDescent="0.25">
      <c r="A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x14ac:dyDescent="0.25">
      <c r="A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x14ac:dyDescent="0.25">
      <c r="A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x14ac:dyDescent="0.25">
      <c r="A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x14ac:dyDescent="0.25">
      <c r="A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x14ac:dyDescent="0.25">
      <c r="A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x14ac:dyDescent="0.25">
      <c r="A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x14ac:dyDescent="0.25">
      <c r="A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x14ac:dyDescent="0.25">
      <c r="A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x14ac:dyDescent="0.25">
      <c r="A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x14ac:dyDescent="0.25">
      <c r="A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x14ac:dyDescent="0.25">
      <c r="A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x14ac:dyDescent="0.25">
      <c r="A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x14ac:dyDescent="0.25">
      <c r="A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x14ac:dyDescent="0.25">
      <c r="A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x14ac:dyDescent="0.25">
      <c r="A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x14ac:dyDescent="0.25">
      <c r="A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x14ac:dyDescent="0.25">
      <c r="A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x14ac:dyDescent="0.25">
      <c r="A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  <row r="126" spans="1:33" x14ac:dyDescent="0.25">
      <c r="A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</row>
    <row r="127" spans="1:33" x14ac:dyDescent="0.25">
      <c r="A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</row>
    <row r="128" spans="1:33" x14ac:dyDescent="0.25">
      <c r="A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</row>
    <row r="129" spans="1:33" x14ac:dyDescent="0.25">
      <c r="A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</row>
    <row r="130" spans="1:33" x14ac:dyDescent="0.25">
      <c r="A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</row>
    <row r="131" spans="1:33" x14ac:dyDescent="0.25">
      <c r="A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</row>
    <row r="132" spans="1:33" x14ac:dyDescent="0.25">
      <c r="A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</row>
    <row r="133" spans="1:33" x14ac:dyDescent="0.25">
      <c r="A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</row>
    <row r="134" spans="1:33" x14ac:dyDescent="0.25">
      <c r="A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</row>
    <row r="135" spans="1:33" x14ac:dyDescent="0.25">
      <c r="A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</row>
    <row r="136" spans="1:33" x14ac:dyDescent="0.25">
      <c r="A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</row>
    <row r="137" spans="1:33" x14ac:dyDescent="0.25">
      <c r="A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</row>
    <row r="138" spans="1:33" x14ac:dyDescent="0.25">
      <c r="A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pans="1:33" x14ac:dyDescent="0.25">
      <c r="A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</row>
    <row r="140" spans="1:33" x14ac:dyDescent="0.25">
      <c r="A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</row>
    <row r="141" spans="1:33" x14ac:dyDescent="0.25">
      <c r="A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</row>
    <row r="142" spans="1:33" x14ac:dyDescent="0.25">
      <c r="A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</row>
    <row r="143" spans="1:33" x14ac:dyDescent="0.25">
      <c r="A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</row>
    <row r="144" spans="1:33" x14ac:dyDescent="0.25">
      <c r="A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</row>
    <row r="145" spans="1:33" x14ac:dyDescent="0.25">
      <c r="A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</row>
    <row r="146" spans="1:33" x14ac:dyDescent="0.25">
      <c r="A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</row>
    <row r="147" spans="1:33" x14ac:dyDescent="0.25">
      <c r="A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</row>
    <row r="148" spans="1:33" x14ac:dyDescent="0.25">
      <c r="A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</row>
    <row r="149" spans="1:33" x14ac:dyDescent="0.25">
      <c r="A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</row>
    <row r="150" spans="1:33" x14ac:dyDescent="0.25">
      <c r="A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</row>
    <row r="151" spans="1:33" x14ac:dyDescent="0.25">
      <c r="A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</row>
    <row r="152" spans="1:33" x14ac:dyDescent="0.25">
      <c r="A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</row>
    <row r="153" spans="1:33" x14ac:dyDescent="0.25">
      <c r="A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</row>
    <row r="154" spans="1:33" x14ac:dyDescent="0.25">
      <c r="A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25">
      <c r="A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</row>
    <row r="156" spans="1:33" x14ac:dyDescent="0.25">
      <c r="A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</row>
    <row r="157" spans="1:33" x14ac:dyDescent="0.25">
      <c r="A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</row>
    <row r="158" spans="1:33" x14ac:dyDescent="0.25">
      <c r="A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</row>
    <row r="159" spans="1:33" x14ac:dyDescent="0.25">
      <c r="A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</row>
    <row r="160" spans="1:33" x14ac:dyDescent="0.25">
      <c r="A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</row>
    <row r="161" spans="1:33" x14ac:dyDescent="0.25">
      <c r="A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</row>
    <row r="162" spans="1:33" x14ac:dyDescent="0.25">
      <c r="A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</row>
    <row r="163" spans="1:33" x14ac:dyDescent="0.25">
      <c r="A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</row>
    <row r="164" spans="1:33" x14ac:dyDescent="0.25">
      <c r="A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</row>
    <row r="165" spans="1:33" x14ac:dyDescent="0.25">
      <c r="A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</row>
    <row r="166" spans="1:33" x14ac:dyDescent="0.25">
      <c r="A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</row>
    <row r="167" spans="1:33" x14ac:dyDescent="0.25">
      <c r="A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</row>
    <row r="168" spans="1:33" x14ac:dyDescent="0.25">
      <c r="A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</row>
    <row r="169" spans="1:33" x14ac:dyDescent="0.25">
      <c r="A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</row>
    <row r="170" spans="1:33" x14ac:dyDescent="0.25">
      <c r="A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</row>
    <row r="171" spans="1:33" x14ac:dyDescent="0.25">
      <c r="A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</row>
    <row r="172" spans="1:33" x14ac:dyDescent="0.25">
      <c r="A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</row>
    <row r="173" spans="1:33" x14ac:dyDescent="0.25">
      <c r="A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</row>
    <row r="174" spans="1:33" x14ac:dyDescent="0.25">
      <c r="A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</row>
    <row r="175" spans="1:33" x14ac:dyDescent="0.25">
      <c r="A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</row>
    <row r="176" spans="1:33" x14ac:dyDescent="0.25">
      <c r="A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</row>
    <row r="177" spans="1:33" x14ac:dyDescent="0.25">
      <c r="A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</row>
    <row r="178" spans="1:33" x14ac:dyDescent="0.25">
      <c r="A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</row>
    <row r="179" spans="1:33" x14ac:dyDescent="0.25">
      <c r="A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</row>
    <row r="180" spans="1:33" x14ac:dyDescent="0.25">
      <c r="A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</row>
    <row r="181" spans="1:33" x14ac:dyDescent="0.25">
      <c r="A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</row>
    <row r="182" spans="1:33" x14ac:dyDescent="0.25">
      <c r="A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</row>
    <row r="183" spans="1:33" x14ac:dyDescent="0.25">
      <c r="A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</row>
    <row r="184" spans="1:33" x14ac:dyDescent="0.25">
      <c r="A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</row>
    <row r="185" spans="1:33" x14ac:dyDescent="0.25">
      <c r="A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</row>
    <row r="186" spans="1:33" x14ac:dyDescent="0.25">
      <c r="A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</row>
    <row r="187" spans="1:33" x14ac:dyDescent="0.25">
      <c r="A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</row>
    <row r="188" spans="1:33" x14ac:dyDescent="0.25">
      <c r="A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</row>
    <row r="189" spans="1:33" x14ac:dyDescent="0.25">
      <c r="A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</row>
    <row r="190" spans="1:33" x14ac:dyDescent="0.25">
      <c r="A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</row>
    <row r="191" spans="1:33" x14ac:dyDescent="0.25">
      <c r="A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</row>
    <row r="192" spans="1:33" x14ac:dyDescent="0.25">
      <c r="A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</row>
    <row r="193" spans="1:33" x14ac:dyDescent="0.25">
      <c r="A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</row>
    <row r="194" spans="1:33" x14ac:dyDescent="0.25">
      <c r="A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</row>
    <row r="195" spans="1:33" x14ac:dyDescent="0.25">
      <c r="A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</row>
    <row r="196" spans="1:33" x14ac:dyDescent="0.25">
      <c r="A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</row>
    <row r="197" spans="1:33" x14ac:dyDescent="0.25">
      <c r="A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</row>
    <row r="198" spans="1:33" x14ac:dyDescent="0.25">
      <c r="A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</row>
    <row r="199" spans="1:33" x14ac:dyDescent="0.25">
      <c r="A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</row>
    <row r="200" spans="1:33" x14ac:dyDescent="0.25">
      <c r="A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</row>
    <row r="201" spans="1:33" x14ac:dyDescent="0.25">
      <c r="A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:33" x14ac:dyDescent="0.25">
      <c r="A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</row>
    <row r="203" spans="1:33" x14ac:dyDescent="0.25">
      <c r="A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</row>
    <row r="204" spans="1:33" x14ac:dyDescent="0.25">
      <c r="A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</row>
    <row r="205" spans="1:33" x14ac:dyDescent="0.25">
      <c r="A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</row>
    <row r="206" spans="1:33" x14ac:dyDescent="0.25">
      <c r="A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</row>
    <row r="207" spans="1:33" x14ac:dyDescent="0.25">
      <c r="A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</row>
    <row r="208" spans="1:33" x14ac:dyDescent="0.25">
      <c r="A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</row>
    <row r="209" spans="1:33" x14ac:dyDescent="0.25">
      <c r="A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</row>
    <row r="210" spans="1:33" x14ac:dyDescent="0.25">
      <c r="A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</row>
    <row r="211" spans="1:33" x14ac:dyDescent="0.25">
      <c r="A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</row>
    <row r="212" spans="1:33" x14ac:dyDescent="0.25">
      <c r="A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</row>
    <row r="213" spans="1:33" x14ac:dyDescent="0.25">
      <c r="A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</row>
    <row r="214" spans="1:33" x14ac:dyDescent="0.25">
      <c r="A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</row>
    <row r="215" spans="1:33" x14ac:dyDescent="0.25">
      <c r="A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</row>
    <row r="216" spans="1:33" x14ac:dyDescent="0.25">
      <c r="A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</row>
    <row r="217" spans="1:33" x14ac:dyDescent="0.25">
      <c r="A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</row>
    <row r="218" spans="1:33" x14ac:dyDescent="0.25">
      <c r="A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</row>
    <row r="219" spans="1:33" x14ac:dyDescent="0.25">
      <c r="A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</row>
    <row r="220" spans="1:33" x14ac:dyDescent="0.25">
      <c r="A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</row>
    <row r="221" spans="1:33" x14ac:dyDescent="0.25">
      <c r="A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</row>
    <row r="222" spans="1:33" x14ac:dyDescent="0.25">
      <c r="A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</row>
    <row r="223" spans="1:33" x14ac:dyDescent="0.25">
      <c r="A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</row>
    <row r="224" spans="1:33" x14ac:dyDescent="0.25">
      <c r="A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</row>
    <row r="225" spans="1:33" x14ac:dyDescent="0.25">
      <c r="A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</row>
    <row r="226" spans="1:33" x14ac:dyDescent="0.25">
      <c r="A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</row>
    <row r="227" spans="1:33" x14ac:dyDescent="0.25">
      <c r="A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</row>
    <row r="228" spans="1:33" x14ac:dyDescent="0.25">
      <c r="A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</row>
    <row r="229" spans="1:33" x14ac:dyDescent="0.25">
      <c r="A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</row>
    <row r="230" spans="1:33" x14ac:dyDescent="0.25">
      <c r="A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</row>
    <row r="231" spans="1:33" x14ac:dyDescent="0.25">
      <c r="A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</row>
    <row r="232" spans="1:33" x14ac:dyDescent="0.25">
      <c r="A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</row>
    <row r="233" spans="1:33" x14ac:dyDescent="0.25">
      <c r="A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</row>
    <row r="234" spans="1:33" x14ac:dyDescent="0.25">
      <c r="A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</row>
    <row r="235" spans="1:33" x14ac:dyDescent="0.25">
      <c r="A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</row>
    <row r="236" spans="1:33" x14ac:dyDescent="0.25">
      <c r="A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</row>
    <row r="237" spans="1:33" x14ac:dyDescent="0.25">
      <c r="A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</row>
    <row r="238" spans="1:33" x14ac:dyDescent="0.25">
      <c r="A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</row>
    <row r="239" spans="1:33" x14ac:dyDescent="0.25">
      <c r="A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</row>
    <row r="240" spans="1:33" x14ac:dyDescent="0.25">
      <c r="A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</row>
    <row r="241" spans="1:33" x14ac:dyDescent="0.25">
      <c r="A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</row>
    <row r="242" spans="1:33" x14ac:dyDescent="0.25">
      <c r="A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</row>
    <row r="243" spans="1:33" x14ac:dyDescent="0.25">
      <c r="A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</row>
    <row r="244" spans="1:33" x14ac:dyDescent="0.25">
      <c r="A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</row>
    <row r="245" spans="1:33" x14ac:dyDescent="0.25">
      <c r="A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</row>
    <row r="246" spans="1:33" x14ac:dyDescent="0.25">
      <c r="A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</row>
    <row r="247" spans="1:33" x14ac:dyDescent="0.25">
      <c r="A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</row>
    <row r="248" spans="1:33" x14ac:dyDescent="0.25">
      <c r="A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</row>
    <row r="249" spans="1:33" x14ac:dyDescent="0.25">
      <c r="A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</row>
    <row r="250" spans="1:33" x14ac:dyDescent="0.25">
      <c r="A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</row>
    <row r="251" spans="1:33" x14ac:dyDescent="0.25">
      <c r="A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</row>
    <row r="252" spans="1:33" x14ac:dyDescent="0.25">
      <c r="A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</row>
    <row r="253" spans="1:33" x14ac:dyDescent="0.25">
      <c r="A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</row>
    <row r="254" spans="1:33" x14ac:dyDescent="0.25">
      <c r="A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</row>
    <row r="255" spans="1:33" x14ac:dyDescent="0.25">
      <c r="A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</row>
    <row r="256" spans="1:33" x14ac:dyDescent="0.25">
      <c r="A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</row>
    <row r="257" spans="1:33" x14ac:dyDescent="0.25">
      <c r="A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</row>
    <row r="258" spans="1:33" x14ac:dyDescent="0.25">
      <c r="A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</row>
    <row r="259" spans="1:33" x14ac:dyDescent="0.25">
      <c r="A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</row>
    <row r="260" spans="1:33" x14ac:dyDescent="0.25">
      <c r="A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</row>
    <row r="261" spans="1:33" x14ac:dyDescent="0.25">
      <c r="A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</row>
    <row r="262" spans="1:33" x14ac:dyDescent="0.25">
      <c r="A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</row>
    <row r="263" spans="1:33" x14ac:dyDescent="0.25">
      <c r="A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</row>
    <row r="264" spans="1:33" x14ac:dyDescent="0.25">
      <c r="A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</row>
    <row r="265" spans="1:33" x14ac:dyDescent="0.25">
      <c r="A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</row>
    <row r="266" spans="1:33" x14ac:dyDescent="0.25">
      <c r="A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</row>
    <row r="267" spans="1:33" x14ac:dyDescent="0.25">
      <c r="A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</row>
    <row r="268" spans="1:33" x14ac:dyDescent="0.25">
      <c r="A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</row>
    <row r="269" spans="1:33" x14ac:dyDescent="0.25">
      <c r="A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</row>
    <row r="270" spans="1:33" x14ac:dyDescent="0.25">
      <c r="A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</row>
    <row r="271" spans="1:33" x14ac:dyDescent="0.25">
      <c r="A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</row>
    <row r="272" spans="1:33" x14ac:dyDescent="0.25">
      <c r="A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</row>
    <row r="273" spans="1:33" x14ac:dyDescent="0.25">
      <c r="A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</row>
    <row r="274" spans="1:33" x14ac:dyDescent="0.25">
      <c r="A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</row>
    <row r="275" spans="1:33" x14ac:dyDescent="0.25">
      <c r="A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</row>
    <row r="276" spans="1:33" x14ac:dyDescent="0.25">
      <c r="A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</row>
    <row r="277" spans="1:33" x14ac:dyDescent="0.25">
      <c r="A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</row>
    <row r="278" spans="1:33" x14ac:dyDescent="0.25">
      <c r="A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</row>
    <row r="279" spans="1:33" x14ac:dyDescent="0.25">
      <c r="A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</row>
    <row r="280" spans="1:33" x14ac:dyDescent="0.25">
      <c r="A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</row>
    <row r="281" spans="1:33" x14ac:dyDescent="0.25">
      <c r="A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</row>
    <row r="282" spans="1:33" x14ac:dyDescent="0.25">
      <c r="A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</row>
    <row r="283" spans="1:33" x14ac:dyDescent="0.25">
      <c r="A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</row>
    <row r="284" spans="1:33" x14ac:dyDescent="0.25">
      <c r="A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</row>
    <row r="285" spans="1:33" x14ac:dyDescent="0.25">
      <c r="A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</row>
    <row r="286" spans="1:33" x14ac:dyDescent="0.25">
      <c r="A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</row>
    <row r="287" spans="1:33" x14ac:dyDescent="0.25">
      <c r="A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</row>
    <row r="288" spans="1:33" x14ac:dyDescent="0.25">
      <c r="A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</row>
    <row r="289" spans="1:33" x14ac:dyDescent="0.25">
      <c r="A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</row>
    <row r="290" spans="1:33" x14ac:dyDescent="0.25">
      <c r="A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</row>
    <row r="291" spans="1:33" x14ac:dyDescent="0.25">
      <c r="A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</row>
    <row r="292" spans="1:33" x14ac:dyDescent="0.25">
      <c r="A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</row>
    <row r="293" spans="1:33" x14ac:dyDescent="0.25">
      <c r="A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</row>
    <row r="294" spans="1:33" x14ac:dyDescent="0.25">
      <c r="A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</row>
    <row r="295" spans="1:33" x14ac:dyDescent="0.25">
      <c r="A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</row>
    <row r="296" spans="1:33" x14ac:dyDescent="0.25">
      <c r="A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</row>
    <row r="297" spans="1:33" x14ac:dyDescent="0.25">
      <c r="A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</row>
    <row r="298" spans="1:33" x14ac:dyDescent="0.25">
      <c r="A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</row>
    <row r="299" spans="1:33" x14ac:dyDescent="0.25">
      <c r="A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</row>
    <row r="300" spans="1:33" x14ac:dyDescent="0.25">
      <c r="A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</row>
    <row r="301" spans="1:33" x14ac:dyDescent="0.25">
      <c r="A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</row>
    <row r="302" spans="1:33" x14ac:dyDescent="0.25">
      <c r="A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</row>
    <row r="303" spans="1:33" x14ac:dyDescent="0.25">
      <c r="A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</row>
    <row r="304" spans="1:33" x14ac:dyDescent="0.25">
      <c r="A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</row>
    <row r="305" spans="1:33" x14ac:dyDescent="0.25">
      <c r="A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</row>
    <row r="306" spans="1:33" x14ac:dyDescent="0.25">
      <c r="A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</row>
    <row r="307" spans="1:33" x14ac:dyDescent="0.25">
      <c r="A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</row>
    <row r="308" spans="1:33" x14ac:dyDescent="0.25">
      <c r="A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</row>
    <row r="309" spans="1:33" x14ac:dyDescent="0.25">
      <c r="A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</row>
    <row r="310" spans="1:33" x14ac:dyDescent="0.25">
      <c r="A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</row>
    <row r="311" spans="1:33" x14ac:dyDescent="0.25">
      <c r="A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</row>
    <row r="312" spans="1:33" x14ac:dyDescent="0.25">
      <c r="A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</row>
    <row r="313" spans="1:33" x14ac:dyDescent="0.25">
      <c r="A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</row>
    <row r="314" spans="1:33" x14ac:dyDescent="0.25">
      <c r="A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</row>
    <row r="315" spans="1:33" x14ac:dyDescent="0.25">
      <c r="A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</row>
    <row r="316" spans="1:33" x14ac:dyDescent="0.25">
      <c r="A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</row>
    <row r="317" spans="1:33" x14ac:dyDescent="0.25">
      <c r="A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</row>
    <row r="318" spans="1:33" x14ac:dyDescent="0.25">
      <c r="A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</row>
    <row r="319" spans="1:33" x14ac:dyDescent="0.25">
      <c r="A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</row>
    <row r="320" spans="1:33" x14ac:dyDescent="0.25">
      <c r="A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</row>
    <row r="321" spans="1:33" x14ac:dyDescent="0.25">
      <c r="A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</row>
    <row r="322" spans="1:33" x14ac:dyDescent="0.25">
      <c r="A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</row>
    <row r="323" spans="1:33" x14ac:dyDescent="0.25">
      <c r="A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</row>
    <row r="324" spans="1:33" x14ac:dyDescent="0.25">
      <c r="A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</row>
    <row r="325" spans="1:33" x14ac:dyDescent="0.25">
      <c r="A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</row>
    <row r="326" spans="1:33" x14ac:dyDescent="0.25">
      <c r="A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</row>
    <row r="327" spans="1:33" x14ac:dyDescent="0.25">
      <c r="A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</row>
    <row r="328" spans="1:33" x14ac:dyDescent="0.25">
      <c r="A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</row>
    <row r="329" spans="1:33" x14ac:dyDescent="0.25">
      <c r="A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</row>
    <row r="330" spans="1:33" x14ac:dyDescent="0.25">
      <c r="A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</row>
    <row r="331" spans="1:33" x14ac:dyDescent="0.25">
      <c r="A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</row>
    <row r="332" spans="1:33" x14ac:dyDescent="0.25">
      <c r="A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</row>
    <row r="333" spans="1:33" x14ac:dyDescent="0.25">
      <c r="A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</row>
    <row r="334" spans="1:33" x14ac:dyDescent="0.25">
      <c r="A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</row>
    <row r="335" spans="1:33" x14ac:dyDescent="0.25">
      <c r="A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</row>
    <row r="336" spans="1:33" x14ac:dyDescent="0.25">
      <c r="A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</row>
    <row r="337" spans="1:33" x14ac:dyDescent="0.25">
      <c r="A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</row>
    <row r="338" spans="1:33" x14ac:dyDescent="0.25">
      <c r="A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</row>
    <row r="339" spans="1:33" x14ac:dyDescent="0.25">
      <c r="A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</row>
    <row r="340" spans="1:33" x14ac:dyDescent="0.25">
      <c r="A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</row>
    <row r="341" spans="1:33" x14ac:dyDescent="0.25">
      <c r="A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</row>
    <row r="342" spans="1:33" x14ac:dyDescent="0.25">
      <c r="A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</row>
    <row r="343" spans="1:33" x14ac:dyDescent="0.25">
      <c r="A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</row>
    <row r="344" spans="1:33" x14ac:dyDescent="0.25">
      <c r="A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</row>
    <row r="345" spans="1:33" x14ac:dyDescent="0.25">
      <c r="A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</row>
    <row r="346" spans="1:33" x14ac:dyDescent="0.25">
      <c r="A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</row>
    <row r="347" spans="1:33" x14ac:dyDescent="0.25">
      <c r="A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</row>
    <row r="348" spans="1:33" x14ac:dyDescent="0.25">
      <c r="A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</row>
    <row r="349" spans="1:33" x14ac:dyDescent="0.25">
      <c r="A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</row>
    <row r="350" spans="1:33" x14ac:dyDescent="0.25">
      <c r="A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</row>
    <row r="351" spans="1:33" x14ac:dyDescent="0.25">
      <c r="A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</row>
    <row r="352" spans="1:33" x14ac:dyDescent="0.25">
      <c r="A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</row>
    <row r="353" spans="1:33" x14ac:dyDescent="0.25">
      <c r="A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</row>
    <row r="354" spans="1:33" x14ac:dyDescent="0.25">
      <c r="A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</row>
    <row r="355" spans="1:33" x14ac:dyDescent="0.25">
      <c r="A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</row>
    <row r="356" spans="1:33" x14ac:dyDescent="0.25">
      <c r="A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</row>
    <row r="357" spans="1:33" x14ac:dyDescent="0.25">
      <c r="A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</row>
    <row r="358" spans="1:33" x14ac:dyDescent="0.25">
      <c r="A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</row>
    <row r="359" spans="1:33" x14ac:dyDescent="0.25">
      <c r="A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</row>
    <row r="360" spans="1:33" x14ac:dyDescent="0.25">
      <c r="A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</row>
    <row r="361" spans="1:33" x14ac:dyDescent="0.25">
      <c r="A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</row>
    <row r="362" spans="1:33" x14ac:dyDescent="0.25">
      <c r="A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</row>
    <row r="363" spans="1:33" x14ac:dyDescent="0.25">
      <c r="A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</row>
    <row r="364" spans="1:33" x14ac:dyDescent="0.25">
      <c r="A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</row>
    <row r="365" spans="1:33" x14ac:dyDescent="0.25">
      <c r="A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</row>
    <row r="366" spans="1:33" x14ac:dyDescent="0.25">
      <c r="A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</row>
    <row r="367" spans="1:33" x14ac:dyDescent="0.25">
      <c r="A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</row>
    <row r="368" spans="1:33" x14ac:dyDescent="0.25">
      <c r="A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</row>
    <row r="369" spans="1:33" x14ac:dyDescent="0.25">
      <c r="A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</row>
    <row r="370" spans="1:33" x14ac:dyDescent="0.25">
      <c r="A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</row>
    <row r="371" spans="1:33" x14ac:dyDescent="0.25">
      <c r="A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</row>
    <row r="372" spans="1:33" x14ac:dyDescent="0.25">
      <c r="A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</row>
    <row r="373" spans="1:33" x14ac:dyDescent="0.25">
      <c r="A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</row>
    <row r="374" spans="1:33" x14ac:dyDescent="0.25">
      <c r="A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</row>
    <row r="375" spans="1:33" x14ac:dyDescent="0.25">
      <c r="A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</row>
    <row r="376" spans="1:33" x14ac:dyDescent="0.25">
      <c r="A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</row>
    <row r="377" spans="1:33" x14ac:dyDescent="0.25">
      <c r="A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</row>
    <row r="378" spans="1:33" x14ac:dyDescent="0.25">
      <c r="A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</row>
    <row r="379" spans="1:33" x14ac:dyDescent="0.25">
      <c r="A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</row>
    <row r="380" spans="1:33" x14ac:dyDescent="0.25">
      <c r="A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</row>
    <row r="381" spans="1:33" x14ac:dyDescent="0.25">
      <c r="A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</row>
    <row r="382" spans="1:33" x14ac:dyDescent="0.25">
      <c r="A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</row>
    <row r="383" spans="1:33" x14ac:dyDescent="0.25">
      <c r="A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</row>
    <row r="384" spans="1:33" x14ac:dyDescent="0.25">
      <c r="A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</row>
    <row r="385" spans="1:33" x14ac:dyDescent="0.25">
      <c r="A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</row>
    <row r="386" spans="1:33" x14ac:dyDescent="0.25">
      <c r="A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</row>
    <row r="387" spans="1:33" x14ac:dyDescent="0.25">
      <c r="A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</row>
    <row r="388" spans="1:33" x14ac:dyDescent="0.25">
      <c r="A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</row>
    <row r="389" spans="1:33" x14ac:dyDescent="0.25">
      <c r="A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</row>
    <row r="390" spans="1:33" x14ac:dyDescent="0.25">
      <c r="A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</row>
    <row r="391" spans="1:33" x14ac:dyDescent="0.25">
      <c r="A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</row>
    <row r="392" spans="1:33" x14ac:dyDescent="0.25">
      <c r="A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</row>
    <row r="393" spans="1:33" x14ac:dyDescent="0.25">
      <c r="A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</row>
    <row r="394" spans="1:33" x14ac:dyDescent="0.25">
      <c r="A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</row>
    <row r="395" spans="1:33" x14ac:dyDescent="0.25">
      <c r="A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</row>
    <row r="396" spans="1:33" x14ac:dyDescent="0.25">
      <c r="A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</row>
    <row r="397" spans="1:33" x14ac:dyDescent="0.25">
      <c r="A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</row>
    <row r="398" spans="1:33" x14ac:dyDescent="0.25">
      <c r="A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</row>
    <row r="399" spans="1:33" x14ac:dyDescent="0.25">
      <c r="A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</row>
    <row r="400" spans="1:33" x14ac:dyDescent="0.25">
      <c r="A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</row>
    <row r="401" spans="1:33" x14ac:dyDescent="0.25">
      <c r="A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</row>
    <row r="402" spans="1:33" x14ac:dyDescent="0.25">
      <c r="A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</row>
    <row r="403" spans="1:33" x14ac:dyDescent="0.25">
      <c r="A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</row>
    <row r="404" spans="1:33" x14ac:dyDescent="0.25">
      <c r="A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</row>
    <row r="405" spans="1:33" x14ac:dyDescent="0.25">
      <c r="A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</row>
    <row r="406" spans="1:33" x14ac:dyDescent="0.25">
      <c r="A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</row>
    <row r="407" spans="1:33" x14ac:dyDescent="0.25">
      <c r="A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</row>
    <row r="408" spans="1:33" x14ac:dyDescent="0.25">
      <c r="A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</row>
    <row r="409" spans="1:33" x14ac:dyDescent="0.25">
      <c r="A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</row>
    <row r="410" spans="1:33" x14ac:dyDescent="0.25">
      <c r="A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</row>
    <row r="411" spans="1:33" x14ac:dyDescent="0.25">
      <c r="A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</row>
    <row r="412" spans="1:33" x14ac:dyDescent="0.25">
      <c r="A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</row>
    <row r="413" spans="1:33" x14ac:dyDescent="0.25">
      <c r="A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</row>
    <row r="414" spans="1:33" x14ac:dyDescent="0.25">
      <c r="A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</row>
    <row r="415" spans="1:33" x14ac:dyDescent="0.25">
      <c r="A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</row>
    <row r="416" spans="1:33" x14ac:dyDescent="0.25">
      <c r="A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</row>
    <row r="417" spans="1:33" x14ac:dyDescent="0.25">
      <c r="A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</row>
    <row r="418" spans="1:33" x14ac:dyDescent="0.25">
      <c r="A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</row>
    <row r="419" spans="1:33" x14ac:dyDescent="0.25">
      <c r="A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</row>
    <row r="420" spans="1:33" x14ac:dyDescent="0.25">
      <c r="A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</row>
    <row r="421" spans="1:33" x14ac:dyDescent="0.25">
      <c r="A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</row>
    <row r="422" spans="1:33" x14ac:dyDescent="0.25">
      <c r="A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</row>
    <row r="423" spans="1:33" x14ac:dyDescent="0.25">
      <c r="A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</row>
    <row r="424" spans="1:33" x14ac:dyDescent="0.25">
      <c r="A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</row>
    <row r="425" spans="1:33" x14ac:dyDescent="0.25">
      <c r="A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</row>
    <row r="426" spans="1:33" x14ac:dyDescent="0.25">
      <c r="A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</row>
    <row r="427" spans="1:33" x14ac:dyDescent="0.25">
      <c r="A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</row>
    <row r="428" spans="1:33" x14ac:dyDescent="0.25">
      <c r="A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</row>
    <row r="429" spans="1:33" x14ac:dyDescent="0.25">
      <c r="A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</row>
    <row r="430" spans="1:33" x14ac:dyDescent="0.25">
      <c r="A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</row>
    <row r="431" spans="1:33" x14ac:dyDescent="0.25">
      <c r="A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</row>
    <row r="432" spans="1:33" x14ac:dyDescent="0.25">
      <c r="A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</row>
    <row r="433" spans="1:33" x14ac:dyDescent="0.25">
      <c r="A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</row>
    <row r="434" spans="1:33" x14ac:dyDescent="0.25">
      <c r="A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</row>
    <row r="435" spans="1:33" x14ac:dyDescent="0.25">
      <c r="A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</row>
    <row r="436" spans="1:33" x14ac:dyDescent="0.25">
      <c r="A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</row>
    <row r="437" spans="1:33" x14ac:dyDescent="0.25">
      <c r="A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</row>
    <row r="438" spans="1:33" x14ac:dyDescent="0.25">
      <c r="A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</row>
    <row r="439" spans="1:33" x14ac:dyDescent="0.25">
      <c r="A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</row>
    <row r="440" spans="1:33" x14ac:dyDescent="0.25">
      <c r="A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</row>
    <row r="441" spans="1:33" x14ac:dyDescent="0.25">
      <c r="A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</row>
    <row r="442" spans="1:33" x14ac:dyDescent="0.25">
      <c r="A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</row>
    <row r="443" spans="1:33" x14ac:dyDescent="0.25">
      <c r="A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</row>
    <row r="444" spans="1:33" x14ac:dyDescent="0.25">
      <c r="A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</row>
    <row r="445" spans="1:33" x14ac:dyDescent="0.25">
      <c r="A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</row>
    <row r="446" spans="1:33" x14ac:dyDescent="0.25">
      <c r="A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</row>
    <row r="447" spans="1:33" x14ac:dyDescent="0.25">
      <c r="A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</row>
    <row r="448" spans="1:33" x14ac:dyDescent="0.25">
      <c r="A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</row>
    <row r="449" spans="1:33" x14ac:dyDescent="0.25">
      <c r="A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</row>
    <row r="450" spans="1:33" x14ac:dyDescent="0.25">
      <c r="A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</row>
    <row r="451" spans="1:33" x14ac:dyDescent="0.25">
      <c r="A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</row>
    <row r="452" spans="1:33" x14ac:dyDescent="0.25">
      <c r="A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</row>
    <row r="453" spans="1:33" x14ac:dyDescent="0.25">
      <c r="A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</row>
    <row r="454" spans="1:33" x14ac:dyDescent="0.25">
      <c r="A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</row>
    <row r="455" spans="1:33" x14ac:dyDescent="0.25">
      <c r="A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</row>
    <row r="456" spans="1:33" x14ac:dyDescent="0.25">
      <c r="A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</row>
    <row r="457" spans="1:33" x14ac:dyDescent="0.25">
      <c r="A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</row>
    <row r="458" spans="1:33" x14ac:dyDescent="0.25">
      <c r="A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</row>
    <row r="459" spans="1:33" x14ac:dyDescent="0.25">
      <c r="A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</row>
    <row r="460" spans="1:33" x14ac:dyDescent="0.25">
      <c r="A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</row>
    <row r="461" spans="1:33" x14ac:dyDescent="0.25">
      <c r="A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</row>
    <row r="462" spans="1:33" x14ac:dyDescent="0.25">
      <c r="A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</row>
    <row r="463" spans="1:33" x14ac:dyDescent="0.25">
      <c r="A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</row>
    <row r="464" spans="1:33" x14ac:dyDescent="0.25">
      <c r="A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</row>
    <row r="465" spans="1:33" x14ac:dyDescent="0.25">
      <c r="A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</row>
    <row r="466" spans="1:33" x14ac:dyDescent="0.25">
      <c r="A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</row>
    <row r="467" spans="1:33" x14ac:dyDescent="0.25">
      <c r="A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</row>
    <row r="468" spans="1:33" x14ac:dyDescent="0.25">
      <c r="A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</row>
    <row r="469" spans="1:33" x14ac:dyDescent="0.25">
      <c r="A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</row>
    <row r="470" spans="1:33" x14ac:dyDescent="0.25">
      <c r="A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</row>
    <row r="471" spans="1:33" x14ac:dyDescent="0.25">
      <c r="A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</row>
    <row r="472" spans="1:33" x14ac:dyDescent="0.25">
      <c r="A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</row>
    <row r="473" spans="1:33" x14ac:dyDescent="0.25">
      <c r="A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</row>
    <row r="474" spans="1:33" x14ac:dyDescent="0.25">
      <c r="A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</row>
    <row r="475" spans="1:33" x14ac:dyDescent="0.25">
      <c r="A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</row>
    <row r="476" spans="1:33" x14ac:dyDescent="0.25">
      <c r="A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</row>
    <row r="477" spans="1:33" x14ac:dyDescent="0.25">
      <c r="A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</row>
    <row r="478" spans="1:33" x14ac:dyDescent="0.25">
      <c r="A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</row>
    <row r="479" spans="1:33" x14ac:dyDescent="0.25">
      <c r="A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</row>
    <row r="480" spans="1:33" x14ac:dyDescent="0.25">
      <c r="A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</row>
    <row r="481" spans="1:33" x14ac:dyDescent="0.25">
      <c r="A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</row>
    <row r="482" spans="1:33" x14ac:dyDescent="0.25">
      <c r="A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</row>
    <row r="483" spans="1:33" x14ac:dyDescent="0.25">
      <c r="A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</row>
    <row r="484" spans="1:33" x14ac:dyDescent="0.25">
      <c r="A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</row>
    <row r="485" spans="1:33" x14ac:dyDescent="0.25">
      <c r="A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</row>
    <row r="486" spans="1:33" x14ac:dyDescent="0.25">
      <c r="A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</row>
    <row r="487" spans="1:33" x14ac:dyDescent="0.25">
      <c r="A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</row>
    <row r="488" spans="1:33" x14ac:dyDescent="0.25">
      <c r="A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</row>
    <row r="489" spans="1:33" x14ac:dyDescent="0.25">
      <c r="A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</row>
    <row r="490" spans="1:33" x14ac:dyDescent="0.25">
      <c r="A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</row>
    <row r="491" spans="1:33" x14ac:dyDescent="0.25">
      <c r="A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</row>
    <row r="492" spans="1:33" x14ac:dyDescent="0.25">
      <c r="A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</row>
    <row r="493" spans="1:33" x14ac:dyDescent="0.25">
      <c r="A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</row>
    <row r="494" spans="1:33" x14ac:dyDescent="0.25">
      <c r="A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</row>
    <row r="495" spans="1:33" x14ac:dyDescent="0.25">
      <c r="A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</row>
    <row r="496" spans="1:33" x14ac:dyDescent="0.25">
      <c r="A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</row>
    <row r="497" spans="1:33" x14ac:dyDescent="0.25">
      <c r="A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</row>
    <row r="498" spans="1:33" x14ac:dyDescent="0.25">
      <c r="A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</row>
    <row r="499" spans="1:33" x14ac:dyDescent="0.25">
      <c r="A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</row>
    <row r="500" spans="1:33" x14ac:dyDescent="0.25">
      <c r="A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</row>
    <row r="501" spans="1:33" x14ac:dyDescent="0.25">
      <c r="A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</row>
    <row r="502" spans="1:33" x14ac:dyDescent="0.25">
      <c r="A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</row>
    <row r="503" spans="1:33" x14ac:dyDescent="0.25">
      <c r="A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</row>
    <row r="504" spans="1:33" x14ac:dyDescent="0.25">
      <c r="A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</row>
    <row r="505" spans="1:33" x14ac:dyDescent="0.25">
      <c r="A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</row>
    <row r="506" spans="1:33" x14ac:dyDescent="0.25">
      <c r="A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</row>
    <row r="507" spans="1:33" x14ac:dyDescent="0.25">
      <c r="A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</row>
    <row r="508" spans="1:33" x14ac:dyDescent="0.25">
      <c r="A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</row>
    <row r="509" spans="1:33" x14ac:dyDescent="0.25">
      <c r="A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</row>
    <row r="510" spans="1:33" x14ac:dyDescent="0.25">
      <c r="A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</row>
    <row r="511" spans="1:33" x14ac:dyDescent="0.25">
      <c r="A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</row>
    <row r="512" spans="1:33" x14ac:dyDescent="0.25">
      <c r="A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</row>
    <row r="513" spans="1:33" x14ac:dyDescent="0.25">
      <c r="A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</row>
    <row r="514" spans="1:33" x14ac:dyDescent="0.25">
      <c r="A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</row>
    <row r="515" spans="1:33" x14ac:dyDescent="0.25">
      <c r="A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</row>
    <row r="516" spans="1:33" x14ac:dyDescent="0.25">
      <c r="A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</row>
    <row r="517" spans="1:33" x14ac:dyDescent="0.25">
      <c r="A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</row>
    <row r="518" spans="1:33" x14ac:dyDescent="0.25">
      <c r="A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</row>
    <row r="519" spans="1:33" x14ac:dyDescent="0.25">
      <c r="A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</row>
    <row r="520" spans="1:33" x14ac:dyDescent="0.25">
      <c r="A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</row>
    <row r="521" spans="1:33" x14ac:dyDescent="0.25">
      <c r="A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</row>
    <row r="522" spans="1:33" x14ac:dyDescent="0.25">
      <c r="A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</row>
    <row r="523" spans="1:33" x14ac:dyDescent="0.25">
      <c r="A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</row>
    <row r="524" spans="1:33" x14ac:dyDescent="0.25">
      <c r="A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</row>
    <row r="525" spans="1:33" x14ac:dyDescent="0.25">
      <c r="A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</row>
    <row r="526" spans="1:33" x14ac:dyDescent="0.25">
      <c r="A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</row>
    <row r="527" spans="1:33" x14ac:dyDescent="0.25">
      <c r="A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</row>
    <row r="528" spans="1:33" x14ac:dyDescent="0.25">
      <c r="A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</row>
    <row r="529" spans="1:33" x14ac:dyDescent="0.25">
      <c r="A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</row>
    <row r="530" spans="1:33" x14ac:dyDescent="0.25">
      <c r="A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</row>
    <row r="531" spans="1:33" x14ac:dyDescent="0.25">
      <c r="A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</row>
    <row r="532" spans="1:33" x14ac:dyDescent="0.25">
      <c r="A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</row>
    <row r="533" spans="1:33" x14ac:dyDescent="0.25">
      <c r="A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</row>
    <row r="534" spans="1:33" x14ac:dyDescent="0.25">
      <c r="A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</row>
    <row r="535" spans="1:33" x14ac:dyDescent="0.25">
      <c r="A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</row>
    <row r="536" spans="1:33" x14ac:dyDescent="0.25">
      <c r="A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</row>
    <row r="537" spans="1:33" x14ac:dyDescent="0.25">
      <c r="A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</row>
    <row r="538" spans="1:33" x14ac:dyDescent="0.25">
      <c r="A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</row>
    <row r="539" spans="1:33" x14ac:dyDescent="0.25">
      <c r="A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</row>
    <row r="540" spans="1:33" x14ac:dyDescent="0.25">
      <c r="A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</row>
    <row r="541" spans="1:33" x14ac:dyDescent="0.25">
      <c r="A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</row>
    <row r="542" spans="1:33" x14ac:dyDescent="0.25">
      <c r="A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</row>
    <row r="543" spans="1:33" x14ac:dyDescent="0.25">
      <c r="A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</row>
    <row r="544" spans="1:33" x14ac:dyDescent="0.25">
      <c r="A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</row>
    <row r="545" spans="1:33" x14ac:dyDescent="0.25">
      <c r="A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</row>
    <row r="546" spans="1:33" x14ac:dyDescent="0.25">
      <c r="A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</row>
    <row r="547" spans="1:33" x14ac:dyDescent="0.25">
      <c r="A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</row>
    <row r="548" spans="1:33" x14ac:dyDescent="0.25">
      <c r="A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</row>
    <row r="549" spans="1:33" x14ac:dyDescent="0.25">
      <c r="A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</row>
    <row r="550" spans="1:33" x14ac:dyDescent="0.25">
      <c r="A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</row>
    <row r="551" spans="1:33" x14ac:dyDescent="0.25">
      <c r="A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</row>
    <row r="552" spans="1:33" x14ac:dyDescent="0.25">
      <c r="A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</row>
    <row r="553" spans="1:33" x14ac:dyDescent="0.25">
      <c r="A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</row>
    <row r="554" spans="1:33" x14ac:dyDescent="0.25">
      <c r="A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</row>
    <row r="555" spans="1:33" x14ac:dyDescent="0.25">
      <c r="A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</row>
    <row r="556" spans="1:33" x14ac:dyDescent="0.25">
      <c r="A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</row>
    <row r="557" spans="1:33" x14ac:dyDescent="0.25">
      <c r="A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</row>
    <row r="558" spans="1:33" x14ac:dyDescent="0.25">
      <c r="A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</row>
    <row r="559" spans="1:33" x14ac:dyDescent="0.25">
      <c r="A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</row>
    <row r="560" spans="1:33" x14ac:dyDescent="0.25">
      <c r="A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</row>
    <row r="561" spans="1:33" x14ac:dyDescent="0.25">
      <c r="A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</row>
    <row r="562" spans="1:33" x14ac:dyDescent="0.25">
      <c r="A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</row>
    <row r="563" spans="1:33" x14ac:dyDescent="0.25">
      <c r="A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</row>
    <row r="564" spans="1:33" x14ac:dyDescent="0.25">
      <c r="A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</row>
    <row r="565" spans="1:33" x14ac:dyDescent="0.25">
      <c r="A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</row>
    <row r="566" spans="1:33" x14ac:dyDescent="0.25">
      <c r="A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</row>
    <row r="567" spans="1:33" x14ac:dyDescent="0.25">
      <c r="A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</row>
    <row r="568" spans="1:33" x14ac:dyDescent="0.25">
      <c r="A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</row>
    <row r="569" spans="1:33" x14ac:dyDescent="0.25">
      <c r="A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</row>
    <row r="570" spans="1:33" x14ac:dyDescent="0.25">
      <c r="A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</row>
    <row r="571" spans="1:33" x14ac:dyDescent="0.25">
      <c r="A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</row>
    <row r="572" spans="1:33" x14ac:dyDescent="0.25">
      <c r="A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</row>
    <row r="573" spans="1:33" x14ac:dyDescent="0.25">
      <c r="A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</row>
    <row r="574" spans="1:33" x14ac:dyDescent="0.25">
      <c r="A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</row>
    <row r="575" spans="1:33" x14ac:dyDescent="0.25">
      <c r="A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</row>
    <row r="576" spans="1:33" x14ac:dyDescent="0.25">
      <c r="A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</row>
    <row r="577" spans="1:33" x14ac:dyDescent="0.25">
      <c r="A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</row>
    <row r="578" spans="1:33" x14ac:dyDescent="0.25">
      <c r="A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</row>
    <row r="579" spans="1:33" x14ac:dyDescent="0.25">
      <c r="A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</row>
    <row r="580" spans="1:33" x14ac:dyDescent="0.25">
      <c r="A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</row>
    <row r="581" spans="1:33" x14ac:dyDescent="0.25">
      <c r="A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</row>
    <row r="582" spans="1:33" x14ac:dyDescent="0.25">
      <c r="A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</row>
    <row r="583" spans="1:33" x14ac:dyDescent="0.25">
      <c r="A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</row>
    <row r="584" spans="1:33" x14ac:dyDescent="0.25">
      <c r="A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</row>
    <row r="585" spans="1:33" x14ac:dyDescent="0.25">
      <c r="A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</row>
    <row r="586" spans="1:33" x14ac:dyDescent="0.25">
      <c r="A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</row>
    <row r="587" spans="1:33" x14ac:dyDescent="0.25">
      <c r="A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</row>
    <row r="588" spans="1:33" x14ac:dyDescent="0.25">
      <c r="A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</row>
    <row r="589" spans="1:33" x14ac:dyDescent="0.25">
      <c r="A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</row>
    <row r="590" spans="1:33" x14ac:dyDescent="0.25">
      <c r="A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</row>
    <row r="591" spans="1:33" x14ac:dyDescent="0.25">
      <c r="A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</row>
    <row r="592" spans="1:33" x14ac:dyDescent="0.25">
      <c r="A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</row>
    <row r="593" spans="1:33" x14ac:dyDescent="0.25">
      <c r="A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</row>
    <row r="594" spans="1:33" x14ac:dyDescent="0.25">
      <c r="A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</row>
    <row r="595" spans="1:33" x14ac:dyDescent="0.25">
      <c r="A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</row>
    <row r="596" spans="1:33" x14ac:dyDescent="0.25">
      <c r="A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</row>
    <row r="597" spans="1:33" x14ac:dyDescent="0.25">
      <c r="A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</row>
    <row r="598" spans="1:33" x14ac:dyDescent="0.25">
      <c r="A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</row>
    <row r="599" spans="1:33" x14ac:dyDescent="0.25">
      <c r="A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</row>
    <row r="600" spans="1:33" x14ac:dyDescent="0.25">
      <c r="A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</row>
    <row r="601" spans="1:33" x14ac:dyDescent="0.25">
      <c r="A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</row>
    <row r="602" spans="1:33" x14ac:dyDescent="0.25">
      <c r="A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</row>
    <row r="603" spans="1:33" x14ac:dyDescent="0.25">
      <c r="A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</row>
    <row r="604" spans="1:33" x14ac:dyDescent="0.25">
      <c r="A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</row>
    <row r="605" spans="1:33" x14ac:dyDescent="0.25">
      <c r="A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</row>
    <row r="606" spans="1:33" x14ac:dyDescent="0.25">
      <c r="A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</row>
    <row r="607" spans="1:33" x14ac:dyDescent="0.25">
      <c r="A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</row>
    <row r="608" spans="1:33" x14ac:dyDescent="0.25">
      <c r="A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</row>
    <row r="609" spans="1:33" x14ac:dyDescent="0.25">
      <c r="A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</row>
    <row r="610" spans="1:33" x14ac:dyDescent="0.25">
      <c r="A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</row>
    <row r="611" spans="1:33" x14ac:dyDescent="0.25">
      <c r="A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</row>
    <row r="612" spans="1:33" x14ac:dyDescent="0.25">
      <c r="A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</row>
    <row r="613" spans="1:33" x14ac:dyDescent="0.25">
      <c r="A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</row>
    <row r="614" spans="1:33" x14ac:dyDescent="0.25">
      <c r="A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</row>
    <row r="615" spans="1:33" x14ac:dyDescent="0.25">
      <c r="A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</row>
    <row r="616" spans="1:33" x14ac:dyDescent="0.25">
      <c r="A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</row>
    <row r="617" spans="1:33" x14ac:dyDescent="0.25">
      <c r="A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</row>
    <row r="618" spans="1:33" x14ac:dyDescent="0.25">
      <c r="A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</row>
    <row r="619" spans="1:33" x14ac:dyDescent="0.25">
      <c r="A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</row>
    <row r="620" spans="1:33" x14ac:dyDescent="0.25">
      <c r="A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</row>
    <row r="621" spans="1:33" x14ac:dyDescent="0.25">
      <c r="A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</row>
    <row r="622" spans="1:33" x14ac:dyDescent="0.25">
      <c r="A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</row>
    <row r="623" spans="1:33" x14ac:dyDescent="0.25">
      <c r="A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</row>
    <row r="624" spans="1:33" x14ac:dyDescent="0.25">
      <c r="A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</row>
    <row r="625" spans="1:33" x14ac:dyDescent="0.25">
      <c r="A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</row>
    <row r="626" spans="1:33" x14ac:dyDescent="0.25">
      <c r="A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</row>
    <row r="627" spans="1:33" x14ac:dyDescent="0.25">
      <c r="A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</row>
    <row r="628" spans="1:33" x14ac:dyDescent="0.25">
      <c r="A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</row>
    <row r="629" spans="1:33" x14ac:dyDescent="0.25">
      <c r="A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</row>
    <row r="630" spans="1:33" x14ac:dyDescent="0.25">
      <c r="A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</row>
    <row r="631" spans="1:33" x14ac:dyDescent="0.25">
      <c r="A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</row>
    <row r="632" spans="1:33" x14ac:dyDescent="0.25">
      <c r="A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</row>
    <row r="633" spans="1:33" x14ac:dyDescent="0.25">
      <c r="A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</row>
    <row r="634" spans="1:33" x14ac:dyDescent="0.25">
      <c r="A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</row>
    <row r="635" spans="1:33" x14ac:dyDescent="0.25">
      <c r="A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</row>
    <row r="636" spans="1:33" x14ac:dyDescent="0.25">
      <c r="A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</row>
    <row r="637" spans="1:33" x14ac:dyDescent="0.25">
      <c r="A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</row>
    <row r="638" spans="1:33" x14ac:dyDescent="0.25">
      <c r="A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</row>
    <row r="639" spans="1:33" x14ac:dyDescent="0.25">
      <c r="A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</row>
    <row r="640" spans="1:33" x14ac:dyDescent="0.25">
      <c r="A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</row>
    <row r="641" spans="1:33" x14ac:dyDescent="0.25">
      <c r="A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</row>
    <row r="642" spans="1:33" x14ac:dyDescent="0.25">
      <c r="A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</row>
    <row r="643" spans="1:33" x14ac:dyDescent="0.25">
      <c r="A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</row>
    <row r="644" spans="1:33" x14ac:dyDescent="0.25">
      <c r="A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</row>
    <row r="645" spans="1:33" x14ac:dyDescent="0.25">
      <c r="A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</row>
    <row r="646" spans="1:33" x14ac:dyDescent="0.25">
      <c r="A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</row>
    <row r="647" spans="1:33" x14ac:dyDescent="0.25">
      <c r="A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</row>
    <row r="648" spans="1:33" x14ac:dyDescent="0.25">
      <c r="A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</row>
    <row r="649" spans="1:33" x14ac:dyDescent="0.25">
      <c r="A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</row>
    <row r="650" spans="1:33" x14ac:dyDescent="0.25">
      <c r="A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</row>
    <row r="651" spans="1:33" x14ac:dyDescent="0.25">
      <c r="A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</row>
    <row r="652" spans="1:33" x14ac:dyDescent="0.25">
      <c r="A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</row>
    <row r="653" spans="1:33" x14ac:dyDescent="0.25">
      <c r="A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</row>
    <row r="654" spans="1:33" x14ac:dyDescent="0.25">
      <c r="A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</row>
    <row r="655" spans="1:33" x14ac:dyDescent="0.25">
      <c r="A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</row>
    <row r="656" spans="1:33" x14ac:dyDescent="0.25">
      <c r="A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</row>
    <row r="657" spans="1:33" x14ac:dyDescent="0.25">
      <c r="A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</row>
    <row r="658" spans="1:33" x14ac:dyDescent="0.25">
      <c r="A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</row>
    <row r="659" spans="1:33" x14ac:dyDescent="0.25">
      <c r="A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</row>
    <row r="660" spans="1:33" x14ac:dyDescent="0.25">
      <c r="A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</row>
    <row r="661" spans="1:33" x14ac:dyDescent="0.25">
      <c r="A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</row>
    <row r="662" spans="1:33" x14ac:dyDescent="0.25">
      <c r="A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</row>
    <row r="663" spans="1:33" x14ac:dyDescent="0.25">
      <c r="A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</row>
    <row r="664" spans="1:33" x14ac:dyDescent="0.25">
      <c r="A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</row>
    <row r="665" spans="1:33" x14ac:dyDescent="0.25">
      <c r="A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</row>
    <row r="666" spans="1:33" x14ac:dyDescent="0.25">
      <c r="A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</row>
    <row r="667" spans="1:33" x14ac:dyDescent="0.25">
      <c r="A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</row>
    <row r="668" spans="1:33" x14ac:dyDescent="0.25">
      <c r="A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</row>
    <row r="669" spans="1:33" x14ac:dyDescent="0.25">
      <c r="A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</row>
    <row r="670" spans="1:33" x14ac:dyDescent="0.25">
      <c r="A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</row>
    <row r="671" spans="1:33" x14ac:dyDescent="0.25">
      <c r="A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</row>
    <row r="672" spans="1:33" x14ac:dyDescent="0.25">
      <c r="A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</row>
    <row r="673" spans="1:33" x14ac:dyDescent="0.25">
      <c r="A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</row>
    <row r="674" spans="1:33" x14ac:dyDescent="0.25">
      <c r="A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</row>
    <row r="675" spans="1:33" x14ac:dyDescent="0.25">
      <c r="A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</row>
    <row r="676" spans="1:33" x14ac:dyDescent="0.25">
      <c r="A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</row>
    <row r="677" spans="1:33" x14ac:dyDescent="0.25">
      <c r="A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</row>
    <row r="678" spans="1:33" x14ac:dyDescent="0.25">
      <c r="A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</row>
    <row r="679" spans="1:33" x14ac:dyDescent="0.25">
      <c r="A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</row>
    <row r="680" spans="1:33" x14ac:dyDescent="0.25">
      <c r="A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</row>
    <row r="681" spans="1:33" x14ac:dyDescent="0.25">
      <c r="A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</row>
    <row r="682" spans="1:33" x14ac:dyDescent="0.25">
      <c r="A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</row>
    <row r="683" spans="1:33" x14ac:dyDescent="0.25">
      <c r="A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</row>
    <row r="684" spans="1:33" x14ac:dyDescent="0.25">
      <c r="A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</row>
    <row r="685" spans="1:33" x14ac:dyDescent="0.25">
      <c r="A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</row>
    <row r="686" spans="1:33" x14ac:dyDescent="0.25">
      <c r="A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</row>
    <row r="687" spans="1:33" x14ac:dyDescent="0.25">
      <c r="A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</row>
    <row r="688" spans="1:33" x14ac:dyDescent="0.25">
      <c r="A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</row>
    <row r="689" spans="1:33" x14ac:dyDescent="0.25">
      <c r="A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</row>
    <row r="690" spans="1:33" x14ac:dyDescent="0.25">
      <c r="A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</row>
    <row r="691" spans="1:33" x14ac:dyDescent="0.25">
      <c r="A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</row>
    <row r="692" spans="1:33" x14ac:dyDescent="0.25">
      <c r="A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</row>
    <row r="693" spans="1:33" x14ac:dyDescent="0.25">
      <c r="A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</row>
    <row r="694" spans="1:33" x14ac:dyDescent="0.25">
      <c r="A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</row>
    <row r="695" spans="1:33" x14ac:dyDescent="0.25">
      <c r="A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</row>
    <row r="696" spans="1:33" x14ac:dyDescent="0.25">
      <c r="A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</row>
    <row r="697" spans="1:33" x14ac:dyDescent="0.25">
      <c r="A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</row>
    <row r="698" spans="1:33" x14ac:dyDescent="0.25">
      <c r="A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</row>
    <row r="699" spans="1:33" x14ac:dyDescent="0.25">
      <c r="A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</row>
    <row r="700" spans="1:33" x14ac:dyDescent="0.25">
      <c r="A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</row>
    <row r="701" spans="1:33" x14ac:dyDescent="0.25">
      <c r="A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</row>
    <row r="702" spans="1:33" x14ac:dyDescent="0.25">
      <c r="A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</row>
    <row r="703" spans="1:33" x14ac:dyDescent="0.25">
      <c r="A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</row>
    <row r="704" spans="1:33" x14ac:dyDescent="0.25">
      <c r="A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</row>
    <row r="705" spans="1:33" x14ac:dyDescent="0.25">
      <c r="A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</row>
    <row r="706" spans="1:33" x14ac:dyDescent="0.25">
      <c r="A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</row>
    <row r="707" spans="1:33" x14ac:dyDescent="0.25">
      <c r="A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</row>
    <row r="708" spans="1:33" x14ac:dyDescent="0.25">
      <c r="A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</row>
    <row r="709" spans="1:33" x14ac:dyDescent="0.25">
      <c r="A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</row>
    <row r="710" spans="1:33" x14ac:dyDescent="0.25">
      <c r="A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</row>
    <row r="711" spans="1:33" x14ac:dyDescent="0.25">
      <c r="A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</row>
    <row r="712" spans="1:33" x14ac:dyDescent="0.25">
      <c r="A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</row>
    <row r="713" spans="1:33" x14ac:dyDescent="0.25">
      <c r="A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</row>
    <row r="714" spans="1:33" x14ac:dyDescent="0.25">
      <c r="A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</row>
    <row r="715" spans="1:33" x14ac:dyDescent="0.25">
      <c r="A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</row>
    <row r="716" spans="1:33" x14ac:dyDescent="0.25">
      <c r="A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</row>
    <row r="717" spans="1:33" x14ac:dyDescent="0.25">
      <c r="A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</row>
    <row r="718" spans="1:33" x14ac:dyDescent="0.25">
      <c r="A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</row>
    <row r="719" spans="1:33" x14ac:dyDescent="0.25">
      <c r="A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</row>
    <row r="720" spans="1:33" x14ac:dyDescent="0.25">
      <c r="A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</row>
    <row r="721" spans="1:33" x14ac:dyDescent="0.25">
      <c r="A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</row>
    <row r="722" spans="1:33" x14ac:dyDescent="0.25">
      <c r="A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</row>
    <row r="723" spans="1:33" x14ac:dyDescent="0.25">
      <c r="A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</row>
    <row r="724" spans="1:33" x14ac:dyDescent="0.25">
      <c r="A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</row>
    <row r="725" spans="1:33" x14ac:dyDescent="0.25">
      <c r="A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</row>
    <row r="726" spans="1:33" x14ac:dyDescent="0.25">
      <c r="A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</row>
    <row r="727" spans="1:33" x14ac:dyDescent="0.25">
      <c r="A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</row>
    <row r="728" spans="1:33" x14ac:dyDescent="0.25">
      <c r="A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</row>
    <row r="729" spans="1:33" x14ac:dyDescent="0.25">
      <c r="A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</row>
    <row r="730" spans="1:33" x14ac:dyDescent="0.25">
      <c r="A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</row>
    <row r="731" spans="1:33" x14ac:dyDescent="0.25">
      <c r="A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</row>
    <row r="732" spans="1:33" x14ac:dyDescent="0.25">
      <c r="A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</row>
    <row r="733" spans="1:33" x14ac:dyDescent="0.25">
      <c r="A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</row>
    <row r="734" spans="1:33" x14ac:dyDescent="0.25">
      <c r="A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</row>
    <row r="735" spans="1:33" x14ac:dyDescent="0.25">
      <c r="A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</row>
    <row r="736" spans="1:33" x14ac:dyDescent="0.25">
      <c r="A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</row>
    <row r="737" spans="1:33" x14ac:dyDescent="0.25">
      <c r="A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</row>
    <row r="738" spans="1:33" x14ac:dyDescent="0.25">
      <c r="A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</row>
    <row r="739" spans="1:33" x14ac:dyDescent="0.25">
      <c r="A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</row>
    <row r="740" spans="1:33" x14ac:dyDescent="0.25">
      <c r="A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</row>
    <row r="741" spans="1:33" x14ac:dyDescent="0.25">
      <c r="A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</row>
    <row r="742" spans="1:33" x14ac:dyDescent="0.25">
      <c r="A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</row>
    <row r="743" spans="1:33" x14ac:dyDescent="0.25">
      <c r="A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</row>
    <row r="744" spans="1:33" x14ac:dyDescent="0.25">
      <c r="A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</row>
    <row r="745" spans="1:33" x14ac:dyDescent="0.25">
      <c r="A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</row>
    <row r="746" spans="1:33" x14ac:dyDescent="0.25">
      <c r="A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</row>
    <row r="747" spans="1:33" x14ac:dyDescent="0.25">
      <c r="A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</row>
    <row r="748" spans="1:33" x14ac:dyDescent="0.25">
      <c r="A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</row>
    <row r="749" spans="1:33" x14ac:dyDescent="0.25">
      <c r="A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</row>
    <row r="750" spans="1:33" x14ac:dyDescent="0.25">
      <c r="A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</row>
    <row r="751" spans="1:33" x14ac:dyDescent="0.25">
      <c r="A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</row>
    <row r="752" spans="1:33" x14ac:dyDescent="0.25">
      <c r="A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</row>
    <row r="753" spans="1:33" x14ac:dyDescent="0.25">
      <c r="A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</row>
    <row r="754" spans="1:33" x14ac:dyDescent="0.25">
      <c r="A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</row>
    <row r="755" spans="1:33" x14ac:dyDescent="0.25">
      <c r="A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</row>
    <row r="756" spans="1:33" x14ac:dyDescent="0.25">
      <c r="A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</row>
    <row r="757" spans="1:33" x14ac:dyDescent="0.25">
      <c r="A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</row>
    <row r="758" spans="1:33" x14ac:dyDescent="0.25">
      <c r="A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</row>
    <row r="759" spans="1:33" x14ac:dyDescent="0.25">
      <c r="A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</row>
    <row r="760" spans="1:33" x14ac:dyDescent="0.25">
      <c r="A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</row>
    <row r="761" spans="1:33" x14ac:dyDescent="0.25">
      <c r="A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</row>
    <row r="762" spans="1:33" x14ac:dyDescent="0.25">
      <c r="A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</row>
    <row r="763" spans="1:33" x14ac:dyDescent="0.25">
      <c r="A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</row>
    <row r="764" spans="1:33" x14ac:dyDescent="0.25">
      <c r="A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</row>
    <row r="765" spans="1:33" x14ac:dyDescent="0.25">
      <c r="A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</row>
    <row r="766" spans="1:33" x14ac:dyDescent="0.25">
      <c r="A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</row>
    <row r="767" spans="1:33" x14ac:dyDescent="0.25">
      <c r="A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</row>
    <row r="768" spans="1:33" x14ac:dyDescent="0.25">
      <c r="A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</row>
    <row r="769" spans="1:33" x14ac:dyDescent="0.25">
      <c r="A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</row>
    <row r="770" spans="1:33" x14ac:dyDescent="0.25">
      <c r="A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</row>
    <row r="771" spans="1:33" x14ac:dyDescent="0.25">
      <c r="A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</row>
    <row r="772" spans="1:33" x14ac:dyDescent="0.25">
      <c r="A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</row>
    <row r="773" spans="1:33" x14ac:dyDescent="0.25">
      <c r="A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</row>
    <row r="774" spans="1:33" x14ac:dyDescent="0.25">
      <c r="A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</row>
    <row r="775" spans="1:33" x14ac:dyDescent="0.25">
      <c r="A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</row>
    <row r="776" spans="1:33" x14ac:dyDescent="0.25">
      <c r="A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</row>
    <row r="777" spans="1:33" x14ac:dyDescent="0.25">
      <c r="A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</row>
    <row r="778" spans="1:33" x14ac:dyDescent="0.25">
      <c r="A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</row>
    <row r="779" spans="1:33" x14ac:dyDescent="0.25">
      <c r="A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</row>
    <row r="780" spans="1:33" x14ac:dyDescent="0.25">
      <c r="A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</row>
    <row r="781" spans="1:33" x14ac:dyDescent="0.25">
      <c r="A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</row>
    <row r="782" spans="1:33" x14ac:dyDescent="0.25">
      <c r="A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</row>
    <row r="783" spans="1:33" x14ac:dyDescent="0.25">
      <c r="A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</row>
    <row r="784" spans="1:33" x14ac:dyDescent="0.25">
      <c r="A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</row>
    <row r="785" spans="1:33" x14ac:dyDescent="0.25">
      <c r="A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</row>
    <row r="786" spans="1:33" x14ac:dyDescent="0.25">
      <c r="A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</row>
    <row r="787" spans="1:33" x14ac:dyDescent="0.25">
      <c r="A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</row>
    <row r="788" spans="1:33" x14ac:dyDescent="0.25">
      <c r="A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</row>
    <row r="789" spans="1:33" x14ac:dyDescent="0.25">
      <c r="A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</row>
    <row r="790" spans="1:33" x14ac:dyDescent="0.25">
      <c r="A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</row>
    <row r="791" spans="1:33" x14ac:dyDescent="0.25">
      <c r="A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</row>
    <row r="792" spans="1:33" x14ac:dyDescent="0.25">
      <c r="A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</row>
    <row r="793" spans="1:33" x14ac:dyDescent="0.25">
      <c r="A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</row>
    <row r="794" spans="1:33" x14ac:dyDescent="0.25">
      <c r="A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</row>
    <row r="795" spans="1:33" x14ac:dyDescent="0.25">
      <c r="A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</row>
    <row r="796" spans="1:33" x14ac:dyDescent="0.25">
      <c r="A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</row>
    <row r="797" spans="1:33" x14ac:dyDescent="0.25">
      <c r="A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</row>
    <row r="798" spans="1:33" x14ac:dyDescent="0.25">
      <c r="A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</row>
    <row r="799" spans="1:33" x14ac:dyDescent="0.25">
      <c r="A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</row>
    <row r="800" spans="1:33" x14ac:dyDescent="0.25">
      <c r="A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</row>
    <row r="801" spans="1:33" x14ac:dyDescent="0.25">
      <c r="A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</row>
    <row r="802" spans="1:33" x14ac:dyDescent="0.25">
      <c r="A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</row>
    <row r="803" spans="1:33" x14ac:dyDescent="0.25">
      <c r="A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</row>
    <row r="804" spans="1:33" x14ac:dyDescent="0.25">
      <c r="A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</row>
    <row r="805" spans="1:33" x14ac:dyDescent="0.25">
      <c r="A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</row>
    <row r="806" spans="1:33" x14ac:dyDescent="0.25">
      <c r="A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</row>
    <row r="807" spans="1:33" x14ac:dyDescent="0.25">
      <c r="A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</row>
    <row r="808" spans="1:33" x14ac:dyDescent="0.25">
      <c r="A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</row>
    <row r="809" spans="1:33" x14ac:dyDescent="0.25">
      <c r="A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</row>
    <row r="810" spans="1:33" x14ac:dyDescent="0.25">
      <c r="A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</row>
    <row r="811" spans="1:33" x14ac:dyDescent="0.25">
      <c r="A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</row>
    <row r="812" spans="1:33" x14ac:dyDescent="0.25">
      <c r="A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</row>
    <row r="813" spans="1:33" x14ac:dyDescent="0.25">
      <c r="A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</row>
    <row r="814" spans="1:33" x14ac:dyDescent="0.25">
      <c r="A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</row>
    <row r="815" spans="1:33" x14ac:dyDescent="0.25">
      <c r="A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</row>
    <row r="816" spans="1:33" x14ac:dyDescent="0.25">
      <c r="A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</row>
    <row r="817" spans="1:33" x14ac:dyDescent="0.25">
      <c r="A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</row>
    <row r="818" spans="1:33" x14ac:dyDescent="0.25">
      <c r="A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</row>
    <row r="819" spans="1:33" x14ac:dyDescent="0.25">
      <c r="A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</row>
    <row r="820" spans="1:33" x14ac:dyDescent="0.25">
      <c r="A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</row>
    <row r="821" spans="1:33" x14ac:dyDescent="0.25">
      <c r="A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</row>
    <row r="822" spans="1:33" x14ac:dyDescent="0.25">
      <c r="A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</row>
    <row r="823" spans="1:33" x14ac:dyDescent="0.25">
      <c r="A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</row>
    <row r="824" spans="1:33" x14ac:dyDescent="0.25">
      <c r="A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</row>
    <row r="825" spans="1:33" x14ac:dyDescent="0.25">
      <c r="A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</row>
    <row r="826" spans="1:33" x14ac:dyDescent="0.25">
      <c r="A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</row>
    <row r="827" spans="1:33" x14ac:dyDescent="0.25">
      <c r="A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</row>
    <row r="828" spans="1:33" x14ac:dyDescent="0.25">
      <c r="A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</row>
    <row r="829" spans="1:33" x14ac:dyDescent="0.25">
      <c r="A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</row>
    <row r="830" spans="1:33" x14ac:dyDescent="0.25">
      <c r="A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</row>
    <row r="831" spans="1:33" x14ac:dyDescent="0.25">
      <c r="A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</row>
    <row r="832" spans="1:33" x14ac:dyDescent="0.25">
      <c r="A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</row>
    <row r="833" spans="1:33" x14ac:dyDescent="0.25">
      <c r="A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</row>
    <row r="834" spans="1:33" x14ac:dyDescent="0.25">
      <c r="A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</row>
    <row r="835" spans="1:33" x14ac:dyDescent="0.25">
      <c r="A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</row>
    <row r="836" spans="1:33" x14ac:dyDescent="0.25">
      <c r="A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</row>
    <row r="837" spans="1:33" x14ac:dyDescent="0.25">
      <c r="A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</row>
    <row r="838" spans="1:33" x14ac:dyDescent="0.25">
      <c r="A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</row>
    <row r="839" spans="1:33" x14ac:dyDescent="0.25">
      <c r="A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</row>
    <row r="840" spans="1:33" x14ac:dyDescent="0.25">
      <c r="A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</row>
    <row r="841" spans="1:33" x14ac:dyDescent="0.25">
      <c r="A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</row>
    <row r="842" spans="1:33" x14ac:dyDescent="0.25">
      <c r="A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</row>
    <row r="843" spans="1:33" x14ac:dyDescent="0.25">
      <c r="A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</row>
    <row r="844" spans="1:33" x14ac:dyDescent="0.25">
      <c r="A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</row>
    <row r="845" spans="1:33" x14ac:dyDescent="0.25">
      <c r="A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</row>
    <row r="846" spans="1:33" x14ac:dyDescent="0.25">
      <c r="A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</row>
    <row r="847" spans="1:33" x14ac:dyDescent="0.25">
      <c r="A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</row>
    <row r="848" spans="1:33" x14ac:dyDescent="0.25">
      <c r="A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</row>
    <row r="849" spans="1:33" x14ac:dyDescent="0.25">
      <c r="A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</row>
    <row r="850" spans="1:33" x14ac:dyDescent="0.25">
      <c r="A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</row>
    <row r="851" spans="1:33" x14ac:dyDescent="0.25">
      <c r="A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</row>
    <row r="852" spans="1:33" x14ac:dyDescent="0.25">
      <c r="A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</row>
    <row r="853" spans="1:33" x14ac:dyDescent="0.25">
      <c r="A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</row>
    <row r="854" spans="1:33" x14ac:dyDescent="0.25">
      <c r="A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</row>
    <row r="855" spans="1:33" x14ac:dyDescent="0.25">
      <c r="A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</row>
    <row r="856" spans="1:33" x14ac:dyDescent="0.25">
      <c r="A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</row>
    <row r="857" spans="1:33" x14ac:dyDescent="0.25">
      <c r="A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</row>
    <row r="858" spans="1:33" x14ac:dyDescent="0.25">
      <c r="A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</row>
    <row r="859" spans="1:33" x14ac:dyDescent="0.25">
      <c r="A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</row>
    <row r="860" spans="1:33" x14ac:dyDescent="0.25">
      <c r="A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</row>
    <row r="861" spans="1:33" x14ac:dyDescent="0.25">
      <c r="A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</row>
    <row r="862" spans="1:33" x14ac:dyDescent="0.25">
      <c r="A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</row>
    <row r="863" spans="1:33" x14ac:dyDescent="0.25">
      <c r="A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</row>
    <row r="864" spans="1:33" x14ac:dyDescent="0.25">
      <c r="A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</row>
    <row r="865" spans="1:33" x14ac:dyDescent="0.25">
      <c r="A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</row>
    <row r="866" spans="1:33" x14ac:dyDescent="0.25">
      <c r="A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</row>
    <row r="867" spans="1:33" x14ac:dyDescent="0.25">
      <c r="A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</row>
    <row r="868" spans="1:33" x14ac:dyDescent="0.25">
      <c r="A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</row>
    <row r="869" spans="1:33" x14ac:dyDescent="0.25">
      <c r="A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</row>
    <row r="870" spans="1:33" x14ac:dyDescent="0.25">
      <c r="A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</row>
    <row r="871" spans="1:33" x14ac:dyDescent="0.25">
      <c r="A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</row>
    <row r="872" spans="1:33" x14ac:dyDescent="0.25">
      <c r="A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</row>
    <row r="873" spans="1:33" x14ac:dyDescent="0.25">
      <c r="A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</row>
    <row r="874" spans="1:33" x14ac:dyDescent="0.25">
      <c r="A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</row>
    <row r="875" spans="1:33" x14ac:dyDescent="0.25">
      <c r="A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</row>
    <row r="876" spans="1:33" x14ac:dyDescent="0.25">
      <c r="A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</row>
    <row r="877" spans="1:33" x14ac:dyDescent="0.25">
      <c r="A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</row>
    <row r="878" spans="1:33" x14ac:dyDescent="0.25">
      <c r="A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</row>
    <row r="879" spans="1:33" x14ac:dyDescent="0.25">
      <c r="A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</row>
    <row r="880" spans="1:33" x14ac:dyDescent="0.25">
      <c r="A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</row>
    <row r="881" spans="1:33" x14ac:dyDescent="0.25">
      <c r="A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</row>
    <row r="882" spans="1:33" x14ac:dyDescent="0.25">
      <c r="A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</row>
    <row r="883" spans="1:33" x14ac:dyDescent="0.25">
      <c r="A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</row>
    <row r="884" spans="1:33" x14ac:dyDescent="0.25">
      <c r="A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</row>
    <row r="885" spans="1:33" x14ac:dyDescent="0.25">
      <c r="A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</row>
    <row r="886" spans="1:33" x14ac:dyDescent="0.25">
      <c r="A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</row>
    <row r="887" spans="1:33" x14ac:dyDescent="0.25">
      <c r="A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</row>
    <row r="888" spans="1:33" x14ac:dyDescent="0.25">
      <c r="A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</row>
    <row r="889" spans="1:33" x14ac:dyDescent="0.25">
      <c r="A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</row>
    <row r="890" spans="1:33" x14ac:dyDescent="0.25">
      <c r="A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</row>
    <row r="891" spans="1:33" x14ac:dyDescent="0.25">
      <c r="A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</row>
    <row r="892" spans="1:33" x14ac:dyDescent="0.25">
      <c r="A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</row>
    <row r="893" spans="1:33" x14ac:dyDescent="0.25">
      <c r="A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</row>
    <row r="894" spans="1:33" x14ac:dyDescent="0.25">
      <c r="A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</row>
    <row r="895" spans="1:33" x14ac:dyDescent="0.25">
      <c r="A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</row>
    <row r="896" spans="1:33" x14ac:dyDescent="0.25">
      <c r="A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</row>
    <row r="897" spans="1:33" x14ac:dyDescent="0.25">
      <c r="A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</row>
    <row r="898" spans="1:33" x14ac:dyDescent="0.25">
      <c r="A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</row>
    <row r="899" spans="1:33" x14ac:dyDescent="0.25">
      <c r="A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</row>
    <row r="900" spans="1:33" x14ac:dyDescent="0.25">
      <c r="A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</row>
    <row r="901" spans="1:33" x14ac:dyDescent="0.25">
      <c r="A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</row>
    <row r="902" spans="1:33" x14ac:dyDescent="0.25">
      <c r="A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</row>
    <row r="903" spans="1:33" x14ac:dyDescent="0.25">
      <c r="A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</row>
    <row r="904" spans="1:33" x14ac:dyDescent="0.25">
      <c r="A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</row>
    <row r="905" spans="1:33" x14ac:dyDescent="0.25">
      <c r="A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</row>
    <row r="906" spans="1:33" x14ac:dyDescent="0.25">
      <c r="A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</row>
    <row r="907" spans="1:33" x14ac:dyDescent="0.25">
      <c r="A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</row>
    <row r="908" spans="1:33" x14ac:dyDescent="0.25">
      <c r="A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</row>
    <row r="909" spans="1:33" x14ac:dyDescent="0.25">
      <c r="A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</row>
    <row r="910" spans="1:33" x14ac:dyDescent="0.25">
      <c r="A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</row>
    <row r="911" spans="1:33" x14ac:dyDescent="0.25">
      <c r="A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</row>
    <row r="912" spans="1:33" x14ac:dyDescent="0.25">
      <c r="A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</row>
    <row r="913" spans="1:33" x14ac:dyDescent="0.25">
      <c r="A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</row>
    <row r="914" spans="1:33" x14ac:dyDescent="0.25">
      <c r="A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</row>
    <row r="915" spans="1:33" x14ac:dyDescent="0.25">
      <c r="A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</row>
    <row r="916" spans="1:33" x14ac:dyDescent="0.25">
      <c r="A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</row>
    <row r="917" spans="1:33" x14ac:dyDescent="0.25">
      <c r="A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</row>
    <row r="918" spans="1:33" x14ac:dyDescent="0.25">
      <c r="A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</row>
    <row r="919" spans="1:33" x14ac:dyDescent="0.25">
      <c r="A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</row>
    <row r="920" spans="1:33" x14ac:dyDescent="0.25">
      <c r="A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</row>
    <row r="921" spans="1:33" x14ac:dyDescent="0.25">
      <c r="A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</row>
    <row r="922" spans="1:33" x14ac:dyDescent="0.25">
      <c r="A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</row>
    <row r="923" spans="1:33" x14ac:dyDescent="0.25">
      <c r="A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</row>
    <row r="924" spans="1:33" x14ac:dyDescent="0.25">
      <c r="A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</row>
    <row r="925" spans="1:33" x14ac:dyDescent="0.25">
      <c r="A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</row>
    <row r="926" spans="1:33" x14ac:dyDescent="0.25">
      <c r="A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</row>
    <row r="927" spans="1:33" x14ac:dyDescent="0.25">
      <c r="A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</row>
    <row r="928" spans="1:33" x14ac:dyDescent="0.25">
      <c r="A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</row>
    <row r="929" spans="1:33" x14ac:dyDescent="0.25">
      <c r="A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</row>
    <row r="930" spans="1:33" x14ac:dyDescent="0.25">
      <c r="A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</row>
    <row r="931" spans="1:33" x14ac:dyDescent="0.25">
      <c r="A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</row>
    <row r="932" spans="1:33" x14ac:dyDescent="0.25">
      <c r="A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</row>
    <row r="933" spans="1:33" x14ac:dyDescent="0.25">
      <c r="A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</row>
    <row r="934" spans="1:33" x14ac:dyDescent="0.25">
      <c r="A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</row>
    <row r="935" spans="1:33" x14ac:dyDescent="0.25">
      <c r="A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</row>
    <row r="936" spans="1:33" x14ac:dyDescent="0.25">
      <c r="A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</row>
    <row r="937" spans="1:33" x14ac:dyDescent="0.25">
      <c r="A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</row>
    <row r="938" spans="1:33" x14ac:dyDescent="0.25">
      <c r="A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</row>
    <row r="939" spans="1:33" x14ac:dyDescent="0.25">
      <c r="A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</row>
    <row r="940" spans="1:33" x14ac:dyDescent="0.25">
      <c r="A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</row>
    <row r="941" spans="1:33" x14ac:dyDescent="0.25">
      <c r="A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</row>
    <row r="942" spans="1:33" x14ac:dyDescent="0.25">
      <c r="A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</row>
    <row r="943" spans="1:33" x14ac:dyDescent="0.25">
      <c r="A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</row>
    <row r="944" spans="1:33" x14ac:dyDescent="0.25">
      <c r="A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</row>
    <row r="945" spans="1:33" x14ac:dyDescent="0.25">
      <c r="A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</row>
    <row r="946" spans="1:33" x14ac:dyDescent="0.25">
      <c r="A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</row>
    <row r="947" spans="1:33" x14ac:dyDescent="0.25">
      <c r="A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</row>
    <row r="948" spans="1:33" x14ac:dyDescent="0.25">
      <c r="A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</row>
    <row r="949" spans="1:33" x14ac:dyDescent="0.25">
      <c r="A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</row>
    <row r="950" spans="1:33" x14ac:dyDescent="0.25">
      <c r="A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</row>
    <row r="951" spans="1:33" x14ac:dyDescent="0.25">
      <c r="A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</row>
    <row r="952" spans="1:33" x14ac:dyDescent="0.25">
      <c r="A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</row>
    <row r="953" spans="1:33" x14ac:dyDescent="0.25">
      <c r="A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</row>
    <row r="954" spans="1:33" x14ac:dyDescent="0.25">
      <c r="A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</row>
    <row r="955" spans="1:33" x14ac:dyDescent="0.25">
      <c r="A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</row>
    <row r="956" spans="1:33" x14ac:dyDescent="0.25">
      <c r="A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</row>
    <row r="957" spans="1:33" x14ac:dyDescent="0.25">
      <c r="A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</row>
    <row r="958" spans="1:33" x14ac:dyDescent="0.25">
      <c r="A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</row>
    <row r="959" spans="1:33" x14ac:dyDescent="0.25">
      <c r="A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</row>
    <row r="960" spans="1:33" x14ac:dyDescent="0.25">
      <c r="A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</row>
    <row r="961" spans="1:33" x14ac:dyDescent="0.25">
      <c r="A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</row>
    <row r="962" spans="1:33" x14ac:dyDescent="0.25">
      <c r="A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</row>
    <row r="963" spans="1:33" x14ac:dyDescent="0.25">
      <c r="A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</row>
    <row r="964" spans="1:33" x14ac:dyDescent="0.25">
      <c r="A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</row>
    <row r="965" spans="1:33" x14ac:dyDescent="0.25">
      <c r="A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</row>
    <row r="966" spans="1:33" x14ac:dyDescent="0.25">
      <c r="A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</row>
    <row r="967" spans="1:33" x14ac:dyDescent="0.25">
      <c r="A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</row>
    <row r="968" spans="1:33" x14ac:dyDescent="0.25">
      <c r="A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</row>
    <row r="969" spans="1:33" x14ac:dyDescent="0.25">
      <c r="A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</row>
    <row r="970" spans="1:33" x14ac:dyDescent="0.25">
      <c r="A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</row>
    <row r="971" spans="1:33" x14ac:dyDescent="0.25">
      <c r="A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</row>
    <row r="972" spans="1:33" x14ac:dyDescent="0.25">
      <c r="A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</row>
    <row r="973" spans="1:33" x14ac:dyDescent="0.25">
      <c r="A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</row>
    <row r="974" spans="1:33" x14ac:dyDescent="0.25">
      <c r="A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</row>
    <row r="975" spans="1:33" x14ac:dyDescent="0.25">
      <c r="A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</row>
    <row r="976" spans="1:33" x14ac:dyDescent="0.25">
      <c r="A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</row>
    <row r="977" spans="1:33" x14ac:dyDescent="0.25">
      <c r="A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</row>
    <row r="978" spans="1:33" x14ac:dyDescent="0.25">
      <c r="A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</row>
    <row r="979" spans="1:33" x14ac:dyDescent="0.25">
      <c r="A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</row>
    <row r="980" spans="1:33" x14ac:dyDescent="0.25">
      <c r="A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</row>
    <row r="981" spans="1:33" x14ac:dyDescent="0.25">
      <c r="A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</row>
    <row r="982" spans="1:33" x14ac:dyDescent="0.25">
      <c r="A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</row>
    <row r="983" spans="1:33" x14ac:dyDescent="0.25">
      <c r="A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</row>
    <row r="984" spans="1:33" x14ac:dyDescent="0.25">
      <c r="A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</row>
    <row r="985" spans="1:33" x14ac:dyDescent="0.25">
      <c r="A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</row>
    <row r="986" spans="1:33" x14ac:dyDescent="0.25">
      <c r="A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</row>
    <row r="987" spans="1:33" x14ac:dyDescent="0.25">
      <c r="A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</row>
    <row r="988" spans="1:33" x14ac:dyDescent="0.25">
      <c r="A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</row>
    <row r="989" spans="1:33" x14ac:dyDescent="0.25">
      <c r="A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</row>
    <row r="990" spans="1:33" x14ac:dyDescent="0.25">
      <c r="A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</row>
    <row r="991" spans="1:33" x14ac:dyDescent="0.25">
      <c r="A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</row>
    <row r="992" spans="1:33" x14ac:dyDescent="0.25">
      <c r="A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</row>
    <row r="993" spans="1:33" x14ac:dyDescent="0.25">
      <c r="A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</row>
    <row r="994" spans="1:33" x14ac:dyDescent="0.25">
      <c r="A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</row>
    <row r="995" spans="1:33" x14ac:dyDescent="0.25">
      <c r="A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</row>
    <row r="996" spans="1:33" x14ac:dyDescent="0.25">
      <c r="A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</row>
    <row r="997" spans="1:33" x14ac:dyDescent="0.25">
      <c r="A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</row>
    <row r="998" spans="1:33" x14ac:dyDescent="0.25">
      <c r="A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</row>
    <row r="999" spans="1:33" x14ac:dyDescent="0.25">
      <c r="A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</row>
    <row r="1000" spans="1:33" x14ac:dyDescent="0.25">
      <c r="A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</row>
    <row r="1001" spans="1:33" x14ac:dyDescent="0.25">
      <c r="A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</row>
    <row r="1002" spans="1:33" x14ac:dyDescent="0.25">
      <c r="A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</row>
    <row r="1003" spans="1:33" x14ac:dyDescent="0.25">
      <c r="A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</row>
    <row r="1004" spans="1:33" x14ac:dyDescent="0.25">
      <c r="A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</row>
    <row r="1005" spans="1:33" x14ac:dyDescent="0.25">
      <c r="A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</row>
    <row r="1006" spans="1:33" x14ac:dyDescent="0.25">
      <c r="A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</row>
    <row r="1007" spans="1:33" x14ac:dyDescent="0.25">
      <c r="A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</row>
    <row r="1008" spans="1:33" x14ac:dyDescent="0.25">
      <c r="A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</row>
    <row r="1009" spans="1:33" x14ac:dyDescent="0.25">
      <c r="A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</row>
    <row r="1010" spans="1:33" x14ac:dyDescent="0.25">
      <c r="A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</row>
    <row r="1011" spans="1:33" x14ac:dyDescent="0.25">
      <c r="A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</row>
    <row r="1012" spans="1:33" x14ac:dyDescent="0.25">
      <c r="A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</row>
    <row r="1013" spans="1:33" x14ac:dyDescent="0.25">
      <c r="A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</row>
    <row r="1014" spans="1:33" x14ac:dyDescent="0.25">
      <c r="A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</row>
    <row r="1015" spans="1:33" x14ac:dyDescent="0.25">
      <c r="A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</row>
    <row r="1016" spans="1:33" x14ac:dyDescent="0.25">
      <c r="A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</row>
    <row r="1017" spans="1:33" x14ac:dyDescent="0.25">
      <c r="A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</row>
    <row r="1018" spans="1:33" x14ac:dyDescent="0.25">
      <c r="A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</row>
    <row r="1019" spans="1:33" x14ac:dyDescent="0.25">
      <c r="A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</row>
    <row r="1020" spans="1:33" x14ac:dyDescent="0.25">
      <c r="A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</row>
    <row r="1021" spans="1:33" x14ac:dyDescent="0.25">
      <c r="A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</row>
    <row r="1022" spans="1:33" x14ac:dyDescent="0.25">
      <c r="A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</row>
    <row r="1023" spans="1:33" x14ac:dyDescent="0.25">
      <c r="A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</row>
    <row r="1024" spans="1:33" x14ac:dyDescent="0.25">
      <c r="A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</row>
    <row r="1025" spans="1:33" x14ac:dyDescent="0.25">
      <c r="A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</row>
    <row r="1026" spans="1:33" x14ac:dyDescent="0.25">
      <c r="A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</row>
    <row r="1027" spans="1:33" x14ac:dyDescent="0.25">
      <c r="A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</row>
    <row r="1028" spans="1:33" x14ac:dyDescent="0.25">
      <c r="A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</row>
    <row r="1029" spans="1:33" x14ac:dyDescent="0.25">
      <c r="A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</row>
    <row r="1030" spans="1:33" x14ac:dyDescent="0.25">
      <c r="A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</row>
    <row r="1031" spans="1:33" x14ac:dyDescent="0.25">
      <c r="A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</row>
    <row r="1032" spans="1:33" x14ac:dyDescent="0.25">
      <c r="A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</row>
    <row r="1033" spans="1:33" x14ac:dyDescent="0.25">
      <c r="A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</row>
    <row r="1034" spans="1:33" x14ac:dyDescent="0.25">
      <c r="A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</row>
    <row r="1035" spans="1:33" x14ac:dyDescent="0.25">
      <c r="A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</row>
    <row r="1036" spans="1:33" x14ac:dyDescent="0.25">
      <c r="A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</row>
    <row r="1037" spans="1:33" x14ac:dyDescent="0.25">
      <c r="A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</row>
    <row r="1038" spans="1:33" x14ac:dyDescent="0.25">
      <c r="A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</row>
    <row r="1039" spans="1:33" x14ac:dyDescent="0.25">
      <c r="A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</row>
    <row r="1040" spans="1:33" x14ac:dyDescent="0.25">
      <c r="A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</row>
    <row r="1041" spans="1:33" x14ac:dyDescent="0.25">
      <c r="A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</row>
    <row r="1042" spans="1:33" x14ac:dyDescent="0.25">
      <c r="A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</row>
    <row r="1043" spans="1:33" x14ac:dyDescent="0.25">
      <c r="A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</row>
    <row r="1044" spans="1:33" x14ac:dyDescent="0.25">
      <c r="A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</row>
    <row r="1045" spans="1:33" x14ac:dyDescent="0.25">
      <c r="A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</row>
    <row r="1046" spans="1:33" x14ac:dyDescent="0.25">
      <c r="A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</row>
    <row r="1047" spans="1:33" x14ac:dyDescent="0.25">
      <c r="A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</row>
    <row r="1048" spans="1:33" x14ac:dyDescent="0.25">
      <c r="A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</row>
    <row r="1049" spans="1:33" x14ac:dyDescent="0.25">
      <c r="A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</row>
    <row r="1050" spans="1:33" x14ac:dyDescent="0.25">
      <c r="A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</row>
    <row r="1051" spans="1:33" x14ac:dyDescent="0.25">
      <c r="A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</row>
    <row r="1052" spans="1:33" x14ac:dyDescent="0.25">
      <c r="A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</row>
    <row r="1053" spans="1:33" x14ac:dyDescent="0.25">
      <c r="A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</row>
    <row r="1054" spans="1:33" x14ac:dyDescent="0.25">
      <c r="A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</row>
    <row r="1055" spans="1:33" x14ac:dyDescent="0.25">
      <c r="A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</row>
    <row r="1056" spans="1:33" x14ac:dyDescent="0.25">
      <c r="A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</row>
    <row r="1057" spans="1:33" x14ac:dyDescent="0.25">
      <c r="A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</row>
    <row r="1058" spans="1:33" x14ac:dyDescent="0.25">
      <c r="A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</row>
    <row r="1059" spans="1:33" x14ac:dyDescent="0.25">
      <c r="A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</row>
    <row r="1060" spans="1:33" x14ac:dyDescent="0.25">
      <c r="A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</row>
    <row r="1061" spans="1:33" x14ac:dyDescent="0.25">
      <c r="A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</row>
    <row r="1062" spans="1:33" x14ac:dyDescent="0.25">
      <c r="A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</row>
    <row r="1063" spans="1:33" x14ac:dyDescent="0.25">
      <c r="A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</row>
    <row r="1064" spans="1:33" x14ac:dyDescent="0.25">
      <c r="A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</row>
    <row r="1065" spans="1:33" x14ac:dyDescent="0.25">
      <c r="A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</row>
    <row r="1066" spans="1:33" x14ac:dyDescent="0.25">
      <c r="A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</row>
    <row r="1067" spans="1:33" x14ac:dyDescent="0.25">
      <c r="A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</row>
    <row r="1068" spans="1:33" x14ac:dyDescent="0.25">
      <c r="A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</row>
    <row r="1069" spans="1:33" x14ac:dyDescent="0.25">
      <c r="A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</row>
    <row r="1070" spans="1:33" x14ac:dyDescent="0.25">
      <c r="A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</row>
    <row r="1071" spans="1:33" x14ac:dyDescent="0.25">
      <c r="A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</row>
    <row r="1072" spans="1:33" x14ac:dyDescent="0.25">
      <c r="A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</row>
    <row r="1073" spans="1:33" x14ac:dyDescent="0.25">
      <c r="A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</row>
    <row r="1074" spans="1:33" x14ac:dyDescent="0.25">
      <c r="A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</row>
    <row r="1075" spans="1:33" x14ac:dyDescent="0.25">
      <c r="A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</row>
    <row r="1076" spans="1:33" x14ac:dyDescent="0.25">
      <c r="A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</row>
    <row r="1077" spans="1:33" x14ac:dyDescent="0.25">
      <c r="A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</row>
    <row r="1078" spans="1:33" x14ac:dyDescent="0.25">
      <c r="A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</row>
    <row r="1079" spans="1:33" x14ac:dyDescent="0.25">
      <c r="A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</row>
    <row r="1080" spans="1:33" x14ac:dyDescent="0.25">
      <c r="A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</row>
    <row r="1081" spans="1:33" x14ac:dyDescent="0.25">
      <c r="A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</row>
    <row r="1082" spans="1:33" x14ac:dyDescent="0.25">
      <c r="A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</row>
    <row r="1083" spans="1:33" x14ac:dyDescent="0.25">
      <c r="A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</row>
    <row r="1084" spans="1:33" x14ac:dyDescent="0.25">
      <c r="A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</row>
    <row r="1085" spans="1:33" x14ac:dyDescent="0.25">
      <c r="A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</row>
    <row r="1086" spans="1:33" x14ac:dyDescent="0.25">
      <c r="A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</row>
    <row r="1087" spans="1:33" x14ac:dyDescent="0.25">
      <c r="A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</row>
    <row r="1088" spans="1:33" x14ac:dyDescent="0.25">
      <c r="A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</row>
    <row r="1089" spans="1:33" x14ac:dyDescent="0.25">
      <c r="A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</row>
    <row r="1090" spans="1:33" x14ac:dyDescent="0.25">
      <c r="A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</row>
    <row r="1091" spans="1:33" x14ac:dyDescent="0.25">
      <c r="A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</row>
    <row r="1092" spans="1:33" x14ac:dyDescent="0.25">
      <c r="A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</row>
    <row r="1093" spans="1:33" x14ac:dyDescent="0.25">
      <c r="A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</row>
    <row r="1094" spans="1:33" x14ac:dyDescent="0.25">
      <c r="A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</row>
    <row r="1095" spans="1:33" x14ac:dyDescent="0.25">
      <c r="A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</row>
    <row r="1096" spans="1:33" x14ac:dyDescent="0.25">
      <c r="A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</row>
    <row r="1097" spans="1:33" x14ac:dyDescent="0.25">
      <c r="A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</row>
    <row r="1098" spans="1:33" x14ac:dyDescent="0.25">
      <c r="A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</row>
    <row r="1099" spans="1:33" x14ac:dyDescent="0.25">
      <c r="A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</row>
    <row r="1100" spans="1:33" x14ac:dyDescent="0.25">
      <c r="A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</row>
    <row r="1101" spans="1:33" x14ac:dyDescent="0.25">
      <c r="A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</row>
    <row r="1102" spans="1:33" x14ac:dyDescent="0.25">
      <c r="A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</row>
    <row r="1103" spans="1:33" x14ac:dyDescent="0.25">
      <c r="A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</row>
    <row r="1104" spans="1:33" x14ac:dyDescent="0.25">
      <c r="A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</row>
    <row r="1105" spans="1:33" x14ac:dyDescent="0.25">
      <c r="A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</row>
    <row r="1106" spans="1:33" x14ac:dyDescent="0.25">
      <c r="A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</row>
    <row r="1107" spans="1:33" x14ac:dyDescent="0.25">
      <c r="A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</row>
    <row r="1108" spans="1:33" x14ac:dyDescent="0.25">
      <c r="A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</row>
    <row r="1109" spans="1:33" x14ac:dyDescent="0.25">
      <c r="A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</row>
    <row r="1110" spans="1:33" x14ac:dyDescent="0.25">
      <c r="A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</row>
    <row r="1111" spans="1:33" x14ac:dyDescent="0.25">
      <c r="A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</row>
    <row r="1112" spans="1:33" x14ac:dyDescent="0.25">
      <c r="A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</row>
    <row r="1113" spans="1:33" x14ac:dyDescent="0.25">
      <c r="A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</row>
    <row r="1114" spans="1:33" x14ac:dyDescent="0.25">
      <c r="A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</row>
    <row r="1115" spans="1:33" x14ac:dyDescent="0.25">
      <c r="A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</row>
    <row r="1116" spans="1:33" x14ac:dyDescent="0.25">
      <c r="A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</row>
    <row r="1117" spans="1:33" x14ac:dyDescent="0.25">
      <c r="A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</row>
    <row r="1118" spans="1:33" x14ac:dyDescent="0.25">
      <c r="A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</row>
    <row r="1119" spans="1:33" x14ac:dyDescent="0.25">
      <c r="A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</row>
    <row r="1120" spans="1:33" x14ac:dyDescent="0.25">
      <c r="A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</row>
    <row r="1121" spans="1:33" x14ac:dyDescent="0.25">
      <c r="A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</row>
    <row r="1122" spans="1:33" x14ac:dyDescent="0.25">
      <c r="A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</row>
    <row r="1123" spans="1:33" x14ac:dyDescent="0.25">
      <c r="A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</row>
    <row r="1124" spans="1:33" x14ac:dyDescent="0.25">
      <c r="A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</row>
    <row r="1125" spans="1:33" x14ac:dyDescent="0.25">
      <c r="A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</row>
    <row r="1126" spans="1:33" x14ac:dyDescent="0.25">
      <c r="A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</row>
    <row r="1127" spans="1:33" x14ac:dyDescent="0.25">
      <c r="A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</row>
    <row r="1128" spans="1:33" x14ac:dyDescent="0.25">
      <c r="A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</row>
    <row r="1129" spans="1:33" x14ac:dyDescent="0.25">
      <c r="A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</row>
    <row r="1130" spans="1:33" x14ac:dyDescent="0.25">
      <c r="A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</row>
    <row r="1131" spans="1:33" x14ac:dyDescent="0.25">
      <c r="A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</row>
    <row r="1132" spans="1:33" x14ac:dyDescent="0.25">
      <c r="A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</row>
    <row r="1133" spans="1:33" x14ac:dyDescent="0.25">
      <c r="A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</row>
    <row r="1134" spans="1:33" x14ac:dyDescent="0.25">
      <c r="A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</row>
    <row r="1135" spans="1:33" x14ac:dyDescent="0.25">
      <c r="A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</row>
    <row r="1136" spans="1:33" x14ac:dyDescent="0.25">
      <c r="A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</row>
    <row r="1137" spans="1:33" x14ac:dyDescent="0.25">
      <c r="A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</row>
    <row r="1138" spans="1:33" x14ac:dyDescent="0.25">
      <c r="A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</row>
    <row r="1139" spans="1:33" x14ac:dyDescent="0.25">
      <c r="A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</row>
    <row r="1140" spans="1:33" x14ac:dyDescent="0.25">
      <c r="A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</row>
    <row r="1141" spans="1:33" x14ac:dyDescent="0.25">
      <c r="A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</row>
    <row r="1142" spans="1:33" x14ac:dyDescent="0.25">
      <c r="A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</row>
    <row r="1143" spans="1:33" x14ac:dyDescent="0.25">
      <c r="A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</row>
    <row r="1144" spans="1:33" x14ac:dyDescent="0.25">
      <c r="A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</row>
    <row r="1145" spans="1:33" x14ac:dyDescent="0.25">
      <c r="A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</row>
    <row r="1146" spans="1:33" x14ac:dyDescent="0.25">
      <c r="A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</row>
    <row r="1147" spans="1:33" x14ac:dyDescent="0.25">
      <c r="A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</row>
    <row r="1148" spans="1:33" x14ac:dyDescent="0.25">
      <c r="A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</row>
    <row r="1149" spans="1:33" x14ac:dyDescent="0.25">
      <c r="A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</row>
    <row r="1150" spans="1:33" x14ac:dyDescent="0.25">
      <c r="A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</row>
    <row r="1151" spans="1:33" x14ac:dyDescent="0.25">
      <c r="A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</row>
    <row r="1152" spans="1:33" x14ac:dyDescent="0.25">
      <c r="A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</row>
    <row r="1153" spans="1:33" x14ac:dyDescent="0.25">
      <c r="A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</row>
    <row r="1154" spans="1:33" x14ac:dyDescent="0.25">
      <c r="A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</row>
    <row r="1155" spans="1:33" x14ac:dyDescent="0.25">
      <c r="A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</row>
    <row r="1156" spans="1:33" x14ac:dyDescent="0.25">
      <c r="A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</row>
    <row r="1157" spans="1:33" x14ac:dyDescent="0.25">
      <c r="A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</row>
    <row r="1158" spans="1:33" x14ac:dyDescent="0.25">
      <c r="A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</row>
    <row r="1159" spans="1:33" x14ac:dyDescent="0.25">
      <c r="A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</row>
    <row r="1160" spans="1:33" x14ac:dyDescent="0.25">
      <c r="A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</row>
    <row r="1161" spans="1:33" x14ac:dyDescent="0.25">
      <c r="A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</row>
    <row r="1162" spans="1:33" x14ac:dyDescent="0.25">
      <c r="A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</row>
    <row r="1163" spans="1:33" x14ac:dyDescent="0.25">
      <c r="A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</row>
    <row r="1164" spans="1:33" x14ac:dyDescent="0.25">
      <c r="A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</row>
    <row r="1165" spans="1:33" x14ac:dyDescent="0.25">
      <c r="A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</row>
    <row r="1166" spans="1:33" x14ac:dyDescent="0.25">
      <c r="A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</row>
    <row r="1167" spans="1:33" x14ac:dyDescent="0.25">
      <c r="A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</row>
    <row r="1168" spans="1:33" x14ac:dyDescent="0.25">
      <c r="A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</row>
    <row r="1169" spans="1:33" x14ac:dyDescent="0.25">
      <c r="A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</row>
    <row r="1170" spans="1:33" x14ac:dyDescent="0.25">
      <c r="A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</row>
    <row r="1171" spans="1:33" x14ac:dyDescent="0.25">
      <c r="A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</row>
    <row r="1172" spans="1:33" x14ac:dyDescent="0.25">
      <c r="A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</row>
    <row r="1173" spans="1:33" x14ac:dyDescent="0.25">
      <c r="A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</row>
    <row r="1174" spans="1:33" x14ac:dyDescent="0.25">
      <c r="A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</row>
    <row r="1175" spans="1:33" x14ac:dyDescent="0.25">
      <c r="A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</row>
    <row r="1176" spans="1:33" x14ac:dyDescent="0.25">
      <c r="A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</row>
    <row r="1177" spans="1:33" x14ac:dyDescent="0.25">
      <c r="A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</row>
    <row r="1178" spans="1:33" x14ac:dyDescent="0.25">
      <c r="A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</row>
    <row r="1179" spans="1:33" x14ac:dyDescent="0.25">
      <c r="A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</row>
    <row r="1180" spans="1:33" x14ac:dyDescent="0.25">
      <c r="A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</row>
    <row r="1181" spans="1:33" x14ac:dyDescent="0.25">
      <c r="A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</row>
    <row r="1182" spans="1:33" x14ac:dyDescent="0.25">
      <c r="A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</row>
    <row r="1183" spans="1:33" x14ac:dyDescent="0.25">
      <c r="A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</row>
    <row r="1184" spans="1:33" x14ac:dyDescent="0.25">
      <c r="A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</row>
    <row r="1185" spans="1:33" x14ac:dyDescent="0.25">
      <c r="A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</row>
    <row r="1186" spans="1:33" x14ac:dyDescent="0.25">
      <c r="A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</row>
    <row r="1187" spans="1:33" x14ac:dyDescent="0.25">
      <c r="A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</row>
    <row r="1188" spans="1:33" x14ac:dyDescent="0.25">
      <c r="A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</row>
    <row r="1189" spans="1:33" x14ac:dyDescent="0.25">
      <c r="A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</row>
    <row r="1190" spans="1:33" x14ac:dyDescent="0.25">
      <c r="A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</row>
    <row r="1191" spans="1:33" x14ac:dyDescent="0.25">
      <c r="A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</row>
    <row r="1192" spans="1:33" x14ac:dyDescent="0.25">
      <c r="A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</row>
    <row r="1193" spans="1:33" x14ac:dyDescent="0.25">
      <c r="A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</row>
    <row r="1194" spans="1:33" x14ac:dyDescent="0.25">
      <c r="A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</row>
    <row r="1195" spans="1:33" x14ac:dyDescent="0.25">
      <c r="A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</row>
    <row r="1196" spans="1:33" x14ac:dyDescent="0.25">
      <c r="A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</row>
    <row r="1197" spans="1:33" x14ac:dyDescent="0.25">
      <c r="A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</row>
    <row r="1198" spans="1:33" x14ac:dyDescent="0.25">
      <c r="A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</row>
    <row r="1199" spans="1:33" x14ac:dyDescent="0.25">
      <c r="A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</row>
    <row r="1200" spans="1:33" x14ac:dyDescent="0.25">
      <c r="A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</row>
    <row r="1201" spans="1:33" x14ac:dyDescent="0.25">
      <c r="A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</row>
    <row r="1202" spans="1:33" x14ac:dyDescent="0.25">
      <c r="A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</row>
    <row r="1203" spans="1:33" x14ac:dyDescent="0.25">
      <c r="A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</row>
    <row r="1204" spans="1:33" x14ac:dyDescent="0.25">
      <c r="A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</row>
    <row r="1205" spans="1:33" x14ac:dyDescent="0.25">
      <c r="A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</row>
    <row r="1206" spans="1:33" x14ac:dyDescent="0.25">
      <c r="A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</row>
    <row r="1207" spans="1:33" x14ac:dyDescent="0.25">
      <c r="A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</row>
    <row r="1208" spans="1:33" x14ac:dyDescent="0.25">
      <c r="A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</row>
    <row r="1209" spans="1:33" x14ac:dyDescent="0.25">
      <c r="A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</row>
    <row r="1210" spans="1:33" x14ac:dyDescent="0.25">
      <c r="A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</row>
    <row r="1211" spans="1:33" x14ac:dyDescent="0.25">
      <c r="A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</row>
    <row r="1212" spans="1:33" x14ac:dyDescent="0.25">
      <c r="A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</row>
    <row r="1213" spans="1:33" x14ac:dyDescent="0.25">
      <c r="A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</row>
    <row r="1214" spans="1:33" x14ac:dyDescent="0.25">
      <c r="A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</row>
    <row r="1215" spans="1:33" x14ac:dyDescent="0.25">
      <c r="A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</row>
    <row r="1216" spans="1:33" x14ac:dyDescent="0.25">
      <c r="A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</row>
    <row r="1217" spans="1:33" x14ac:dyDescent="0.25">
      <c r="A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</row>
    <row r="1218" spans="1:33" x14ac:dyDescent="0.25">
      <c r="A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</row>
    <row r="1219" spans="1:33" x14ac:dyDescent="0.25">
      <c r="A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</row>
    <row r="1220" spans="1:33" x14ac:dyDescent="0.25">
      <c r="A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</row>
    <row r="1221" spans="1:33" x14ac:dyDescent="0.25">
      <c r="A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</row>
    <row r="1222" spans="1:33" x14ac:dyDescent="0.25">
      <c r="A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</row>
    <row r="1223" spans="1:33" x14ac:dyDescent="0.25">
      <c r="A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</row>
    <row r="1224" spans="1:33" x14ac:dyDescent="0.25">
      <c r="A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</row>
    <row r="1225" spans="1:33" x14ac:dyDescent="0.25">
      <c r="A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</row>
    <row r="1226" spans="1:33" x14ac:dyDescent="0.25">
      <c r="A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</row>
    <row r="1227" spans="1:33" x14ac:dyDescent="0.25">
      <c r="A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</row>
    <row r="1228" spans="1:33" x14ac:dyDescent="0.25">
      <c r="A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</row>
    <row r="1229" spans="1:33" x14ac:dyDescent="0.25">
      <c r="A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</row>
    <row r="1230" spans="1:33" x14ac:dyDescent="0.25">
      <c r="A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</row>
    <row r="1231" spans="1:33" x14ac:dyDescent="0.25">
      <c r="A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</row>
    <row r="1232" spans="1:33" x14ac:dyDescent="0.25">
      <c r="A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</row>
    <row r="1233" spans="1:33" x14ac:dyDescent="0.25">
      <c r="A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</row>
    <row r="1234" spans="1:33" x14ac:dyDescent="0.25">
      <c r="A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</row>
    <row r="1235" spans="1:33" x14ac:dyDescent="0.25">
      <c r="A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</row>
    <row r="1236" spans="1:33" x14ac:dyDescent="0.25">
      <c r="A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</row>
    <row r="1237" spans="1:33" x14ac:dyDescent="0.25">
      <c r="A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</row>
    <row r="1238" spans="1:33" x14ac:dyDescent="0.25">
      <c r="A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</row>
    <row r="1239" spans="1:33" x14ac:dyDescent="0.25">
      <c r="A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</row>
    <row r="1240" spans="1:33" x14ac:dyDescent="0.25">
      <c r="A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</row>
    <row r="1241" spans="1:33" x14ac:dyDescent="0.25">
      <c r="A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</row>
    <row r="1242" spans="1:33" x14ac:dyDescent="0.25">
      <c r="A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</row>
    <row r="1243" spans="1:33" x14ac:dyDescent="0.25">
      <c r="A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</row>
    <row r="1244" spans="1:33" x14ac:dyDescent="0.25">
      <c r="A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</row>
    <row r="1245" spans="1:33" x14ac:dyDescent="0.25">
      <c r="A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</row>
    <row r="1246" spans="1:33" x14ac:dyDescent="0.25">
      <c r="A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</row>
    <row r="1247" spans="1:33" x14ac:dyDescent="0.25">
      <c r="A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</row>
    <row r="1248" spans="1:33" x14ac:dyDescent="0.25">
      <c r="A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</row>
    <row r="1249" spans="1:33" x14ac:dyDescent="0.25">
      <c r="A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</row>
    <row r="1250" spans="1:33" x14ac:dyDescent="0.25">
      <c r="A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</row>
    <row r="1251" spans="1:33" x14ac:dyDescent="0.25">
      <c r="A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</row>
    <row r="1252" spans="1:33" x14ac:dyDescent="0.25">
      <c r="A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</row>
    <row r="1253" spans="1:33" x14ac:dyDescent="0.25">
      <c r="A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</row>
    <row r="1254" spans="1:33" x14ac:dyDescent="0.25">
      <c r="A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</row>
    <row r="1255" spans="1:33" x14ac:dyDescent="0.25">
      <c r="A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</row>
    <row r="1256" spans="1:33" x14ac:dyDescent="0.25">
      <c r="A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</row>
    <row r="1257" spans="1:33" x14ac:dyDescent="0.25">
      <c r="A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</row>
    <row r="1258" spans="1:33" x14ac:dyDescent="0.25">
      <c r="A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</row>
    <row r="1259" spans="1:33" x14ac:dyDescent="0.25">
      <c r="A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</row>
    <row r="1260" spans="1:33" x14ac:dyDescent="0.25">
      <c r="A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</row>
    <row r="1261" spans="1:33" x14ac:dyDescent="0.25">
      <c r="A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</row>
    <row r="1262" spans="1:33" x14ac:dyDescent="0.25">
      <c r="A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</row>
    <row r="1263" spans="1:33" x14ac:dyDescent="0.25">
      <c r="A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</row>
    <row r="1264" spans="1:33" x14ac:dyDescent="0.25">
      <c r="A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</row>
    <row r="1265" spans="1:33" x14ac:dyDescent="0.25">
      <c r="A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</row>
    <row r="1266" spans="1:33" x14ac:dyDescent="0.25">
      <c r="A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</row>
    <row r="1267" spans="1:33" x14ac:dyDescent="0.25">
      <c r="A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</row>
    <row r="1268" spans="1:33" x14ac:dyDescent="0.25">
      <c r="A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</row>
    <row r="1269" spans="1:33" x14ac:dyDescent="0.25">
      <c r="A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</row>
    <row r="1270" spans="1:33" x14ac:dyDescent="0.25">
      <c r="A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</row>
    <row r="1271" spans="1:33" x14ac:dyDescent="0.25">
      <c r="A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</row>
    <row r="1272" spans="1:33" x14ac:dyDescent="0.25">
      <c r="A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</row>
    <row r="1273" spans="1:33" x14ac:dyDescent="0.25">
      <c r="A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</row>
    <row r="1274" spans="1:33" x14ac:dyDescent="0.25">
      <c r="A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</row>
    <row r="1275" spans="1:33" x14ac:dyDescent="0.25">
      <c r="A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</row>
    <row r="1276" spans="1:33" x14ac:dyDescent="0.25">
      <c r="A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</row>
    <row r="1277" spans="1:33" x14ac:dyDescent="0.25">
      <c r="A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</row>
    <row r="1278" spans="1:33" x14ac:dyDescent="0.25">
      <c r="A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</row>
    <row r="1279" spans="1:33" x14ac:dyDescent="0.25">
      <c r="A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</row>
    <row r="1280" spans="1:33" x14ac:dyDescent="0.25">
      <c r="A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</row>
    <row r="1281" spans="1:33" x14ac:dyDescent="0.25">
      <c r="A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</row>
    <row r="1282" spans="1:33" x14ac:dyDescent="0.25">
      <c r="A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</row>
    <row r="1283" spans="1:33" x14ac:dyDescent="0.25">
      <c r="A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</row>
    <row r="1284" spans="1:33" x14ac:dyDescent="0.25">
      <c r="A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</row>
    <row r="1285" spans="1:33" x14ac:dyDescent="0.25">
      <c r="A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</row>
    <row r="1286" spans="1:33" x14ac:dyDescent="0.25">
      <c r="A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</row>
    <row r="1287" spans="1:33" x14ac:dyDescent="0.25">
      <c r="A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</row>
    <row r="1288" spans="1:33" x14ac:dyDescent="0.25">
      <c r="A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</row>
    <row r="1289" spans="1:33" x14ac:dyDescent="0.25">
      <c r="A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</row>
    <row r="1290" spans="1:33" x14ac:dyDescent="0.25">
      <c r="A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</row>
    <row r="1291" spans="1:33" x14ac:dyDescent="0.25">
      <c r="A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</row>
    <row r="1292" spans="1:33" x14ac:dyDescent="0.25">
      <c r="A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</row>
    <row r="1293" spans="1:33" x14ac:dyDescent="0.25">
      <c r="A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</row>
    <row r="1294" spans="1:33" x14ac:dyDescent="0.25">
      <c r="A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</row>
    <row r="1295" spans="1:33" x14ac:dyDescent="0.25">
      <c r="A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</row>
    <row r="1296" spans="1:33" x14ac:dyDescent="0.25">
      <c r="A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</row>
    <row r="1297" spans="1:33" x14ac:dyDescent="0.25">
      <c r="A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</row>
    <row r="1298" spans="1:33" x14ac:dyDescent="0.25">
      <c r="A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</row>
    <row r="1299" spans="1:33" x14ac:dyDescent="0.25">
      <c r="A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</row>
    <row r="1300" spans="1:33" x14ac:dyDescent="0.25">
      <c r="A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</row>
    <row r="1301" spans="1:33" x14ac:dyDescent="0.25">
      <c r="A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</row>
    <row r="1302" spans="1:33" x14ac:dyDescent="0.25">
      <c r="A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</row>
    <row r="1303" spans="1:33" x14ac:dyDescent="0.25">
      <c r="A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</row>
    <row r="1304" spans="1:33" x14ac:dyDescent="0.25">
      <c r="A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</row>
    <row r="1305" spans="1:33" x14ac:dyDescent="0.25">
      <c r="A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</row>
    <row r="1306" spans="1:33" x14ac:dyDescent="0.25">
      <c r="A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</row>
    <row r="1307" spans="1:33" x14ac:dyDescent="0.25">
      <c r="A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</row>
    <row r="1308" spans="1:33" x14ac:dyDescent="0.25">
      <c r="A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</row>
    <row r="1309" spans="1:33" x14ac:dyDescent="0.25">
      <c r="A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</row>
    <row r="1310" spans="1:33" x14ac:dyDescent="0.25">
      <c r="A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</row>
    <row r="1311" spans="1:33" x14ac:dyDescent="0.25">
      <c r="A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</row>
    <row r="1312" spans="1:33" x14ac:dyDescent="0.25">
      <c r="A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</row>
    <row r="1313" spans="1:33" x14ac:dyDescent="0.25">
      <c r="A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</row>
    <row r="1314" spans="1:33" x14ac:dyDescent="0.25">
      <c r="A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</row>
    <row r="1315" spans="1:33" x14ac:dyDescent="0.25">
      <c r="A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</row>
    <row r="1316" spans="1:33" x14ac:dyDescent="0.25">
      <c r="A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</row>
    <row r="1317" spans="1:33" x14ac:dyDescent="0.25">
      <c r="A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</row>
    <row r="1318" spans="1:33" x14ac:dyDescent="0.25">
      <c r="A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</row>
    <row r="1319" spans="1:33" x14ac:dyDescent="0.25">
      <c r="A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</row>
    <row r="1320" spans="1:33" x14ac:dyDescent="0.25">
      <c r="A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</row>
    <row r="1321" spans="1:33" x14ac:dyDescent="0.25">
      <c r="A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</row>
    <row r="1322" spans="1:33" x14ac:dyDescent="0.25">
      <c r="A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</row>
    <row r="1323" spans="1:33" x14ac:dyDescent="0.25">
      <c r="A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</row>
    <row r="1324" spans="1:33" x14ac:dyDescent="0.25">
      <c r="A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</row>
    <row r="1325" spans="1:33" x14ac:dyDescent="0.25">
      <c r="A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</row>
    <row r="1326" spans="1:33" x14ac:dyDescent="0.25">
      <c r="A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</row>
    <row r="1327" spans="1:33" x14ac:dyDescent="0.25">
      <c r="A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</row>
    <row r="1328" spans="1:33" x14ac:dyDescent="0.25">
      <c r="A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</row>
    <row r="1329" spans="1:33" x14ac:dyDescent="0.25">
      <c r="A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</row>
    <row r="1330" spans="1:33" x14ac:dyDescent="0.25">
      <c r="A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</row>
    <row r="1331" spans="1:33" x14ac:dyDescent="0.25">
      <c r="A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</row>
    <row r="1332" spans="1:33" x14ac:dyDescent="0.25">
      <c r="A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</row>
    <row r="1333" spans="1:33" x14ac:dyDescent="0.25">
      <c r="A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</row>
    <row r="1334" spans="1:33" x14ac:dyDescent="0.25">
      <c r="A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</row>
    <row r="1335" spans="1:33" x14ac:dyDescent="0.25">
      <c r="A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</row>
    <row r="1336" spans="1:33" x14ac:dyDescent="0.25">
      <c r="A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</row>
    <row r="1337" spans="1:33" x14ac:dyDescent="0.25">
      <c r="A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</row>
    <row r="1338" spans="1:33" x14ac:dyDescent="0.25">
      <c r="A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</row>
    <row r="1339" spans="1:33" x14ac:dyDescent="0.25">
      <c r="A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</row>
    <row r="1340" spans="1:33" x14ac:dyDescent="0.25">
      <c r="A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</row>
    <row r="1341" spans="1:33" x14ac:dyDescent="0.25">
      <c r="A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</row>
    <row r="1342" spans="1:33" x14ac:dyDescent="0.25">
      <c r="A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</row>
    <row r="1343" spans="1:33" x14ac:dyDescent="0.25">
      <c r="A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</row>
    <row r="1344" spans="1:33" x14ac:dyDescent="0.25">
      <c r="A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</row>
    <row r="1345" spans="1:33" x14ac:dyDescent="0.25">
      <c r="A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</row>
    <row r="1346" spans="1:33" x14ac:dyDescent="0.25">
      <c r="A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</row>
    <row r="1347" spans="1:33" x14ac:dyDescent="0.25">
      <c r="A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</row>
    <row r="1348" spans="1:33" x14ac:dyDescent="0.25">
      <c r="A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</row>
    <row r="1349" spans="1:33" x14ac:dyDescent="0.25">
      <c r="A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</row>
    <row r="1350" spans="1:33" x14ac:dyDescent="0.25">
      <c r="A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</row>
    <row r="1351" spans="1:33" x14ac:dyDescent="0.25">
      <c r="A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</row>
    <row r="1352" spans="1:33" x14ac:dyDescent="0.25">
      <c r="A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</row>
    <row r="1353" spans="1:33" x14ac:dyDescent="0.25">
      <c r="A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</row>
    <row r="1354" spans="1:33" x14ac:dyDescent="0.25">
      <c r="A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</row>
    <row r="1355" spans="1:33" x14ac:dyDescent="0.25">
      <c r="A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</row>
    <row r="1356" spans="1:33" x14ac:dyDescent="0.25">
      <c r="A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</row>
    <row r="1357" spans="1:33" x14ac:dyDescent="0.25">
      <c r="A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</row>
    <row r="1358" spans="1:33" x14ac:dyDescent="0.25">
      <c r="A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</row>
    <row r="1359" spans="1:33" x14ac:dyDescent="0.25">
      <c r="A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</row>
    <row r="1360" spans="1:33" x14ac:dyDescent="0.25">
      <c r="A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</row>
    <row r="1361" spans="1:33" x14ac:dyDescent="0.25">
      <c r="A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</row>
    <row r="1362" spans="1:33" x14ac:dyDescent="0.25">
      <c r="A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</row>
    <row r="1363" spans="1:33" x14ac:dyDescent="0.25">
      <c r="A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</row>
    <row r="1364" spans="1:33" x14ac:dyDescent="0.25">
      <c r="A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</row>
    <row r="1365" spans="1:33" x14ac:dyDescent="0.25">
      <c r="A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</row>
    <row r="1366" spans="1:33" x14ac:dyDescent="0.25">
      <c r="A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</row>
    <row r="1367" spans="1:33" x14ac:dyDescent="0.25">
      <c r="A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</row>
    <row r="1368" spans="1:33" x14ac:dyDescent="0.25">
      <c r="A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</row>
    <row r="1369" spans="1:33" x14ac:dyDescent="0.25">
      <c r="A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</row>
    <row r="1370" spans="1:33" x14ac:dyDescent="0.25">
      <c r="A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</row>
    <row r="1371" spans="1:33" x14ac:dyDescent="0.25">
      <c r="A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</row>
    <row r="1372" spans="1:33" x14ac:dyDescent="0.25">
      <c r="A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</row>
    <row r="1373" spans="1:33" x14ac:dyDescent="0.25">
      <c r="A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</row>
    <row r="1374" spans="1:33" x14ac:dyDescent="0.25">
      <c r="A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</row>
    <row r="1375" spans="1:33" x14ac:dyDescent="0.25">
      <c r="A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</row>
    <row r="1376" spans="1:33" x14ac:dyDescent="0.25">
      <c r="A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</row>
    <row r="1377" spans="1:33" x14ac:dyDescent="0.25">
      <c r="A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</row>
    <row r="1378" spans="1:33" x14ac:dyDescent="0.25">
      <c r="A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</row>
    <row r="1379" spans="1:33" x14ac:dyDescent="0.25">
      <c r="A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</row>
    <row r="1380" spans="1:33" x14ac:dyDescent="0.25">
      <c r="A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</row>
    <row r="1381" spans="1:33" x14ac:dyDescent="0.25">
      <c r="A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</row>
    <row r="1382" spans="1:33" x14ac:dyDescent="0.25">
      <c r="A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</row>
    <row r="1383" spans="1:33" x14ac:dyDescent="0.25">
      <c r="A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</row>
    <row r="1384" spans="1:33" x14ac:dyDescent="0.25">
      <c r="A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</row>
  </sheetData>
  <mergeCells count="47">
    <mergeCell ref="A1:AL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  <mergeCell ref="V2:V3"/>
    <mergeCell ref="A3:C3"/>
    <mergeCell ref="AD2:AD3"/>
    <mergeCell ref="AE2:AE3"/>
    <mergeCell ref="AF2:AF3"/>
    <mergeCell ref="Q2:Q3"/>
    <mergeCell ref="R2:R3"/>
    <mergeCell ref="S2:S3"/>
    <mergeCell ref="T2:T3"/>
    <mergeCell ref="U2:U3"/>
    <mergeCell ref="A4:A6"/>
    <mergeCell ref="B4:B6"/>
    <mergeCell ref="D4:H4"/>
    <mergeCell ref="I4:M4"/>
    <mergeCell ref="N4:R4"/>
    <mergeCell ref="S4:W4"/>
    <mergeCell ref="X4:AB4"/>
    <mergeCell ref="AC4:AG4"/>
    <mergeCell ref="AH4:AL4"/>
    <mergeCell ref="AH2:AH3"/>
    <mergeCell ref="AI2:AI3"/>
    <mergeCell ref="AJ2:AJ3"/>
    <mergeCell ref="AK2:AK3"/>
    <mergeCell ref="AL2:AL3"/>
    <mergeCell ref="AG2:AG3"/>
    <mergeCell ref="X2:X3"/>
    <mergeCell ref="Y2:Y3"/>
    <mergeCell ref="Z2:Z3"/>
    <mergeCell ref="AA2:AA3"/>
    <mergeCell ref="AB2:AB3"/>
    <mergeCell ref="AC2:A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3"/>
  <sheetViews>
    <sheetView zoomScale="71" zoomScaleNormal="71" workbookViewId="0">
      <selection activeCell="O21" sqref="O21"/>
    </sheetView>
  </sheetViews>
  <sheetFormatPr defaultColWidth="9.140625" defaultRowHeight="15.75" x14ac:dyDescent="0.25"/>
  <cols>
    <col min="1" max="1" width="5.42578125" style="35" customWidth="1"/>
    <col min="2" max="2" width="28.5703125" style="38" customWidth="1"/>
    <col min="3" max="3" width="8.42578125" style="38" customWidth="1"/>
    <col min="4" max="4" width="7.7109375" style="38" customWidth="1"/>
    <col min="5" max="5" width="9.28515625" style="38" customWidth="1"/>
    <col min="6" max="7" width="9.42578125" style="38" customWidth="1"/>
    <col min="8" max="8" width="10" style="38" customWidth="1"/>
    <col min="9" max="9" width="13.85546875" style="38" customWidth="1"/>
    <col min="10" max="10" width="7.42578125" style="38" customWidth="1"/>
    <col min="11" max="11" width="9.5703125" style="38" customWidth="1"/>
    <col min="12" max="12" width="10.85546875" style="38" customWidth="1"/>
    <col min="13" max="38" width="7.42578125" style="38" customWidth="1"/>
    <col min="39" max="16384" width="9.140625" style="38"/>
  </cols>
  <sheetData>
    <row r="1" spans="1:42" ht="89.25" customHeight="1" x14ac:dyDescent="0.25">
      <c r="A1" s="150" t="s">
        <v>52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</row>
    <row r="2" spans="1:42" ht="21" customHeight="1" x14ac:dyDescent="0.25">
      <c r="A2" s="149" t="s">
        <v>142</v>
      </c>
      <c r="B2" s="149"/>
      <c r="C2" s="149"/>
      <c r="D2" s="175" t="s">
        <v>34</v>
      </c>
      <c r="E2" s="175" t="s">
        <v>35</v>
      </c>
      <c r="F2" s="175" t="s">
        <v>36</v>
      </c>
      <c r="G2" s="175" t="s">
        <v>37</v>
      </c>
      <c r="H2" s="175" t="s">
        <v>38</v>
      </c>
      <c r="I2" s="176" t="s">
        <v>34</v>
      </c>
      <c r="J2" s="176" t="s">
        <v>35</v>
      </c>
      <c r="K2" s="176" t="s">
        <v>36</v>
      </c>
      <c r="L2" s="176" t="s">
        <v>37</v>
      </c>
      <c r="M2" s="176" t="s">
        <v>38</v>
      </c>
      <c r="N2" s="172" t="s">
        <v>34</v>
      </c>
      <c r="O2" s="172" t="s">
        <v>35</v>
      </c>
      <c r="P2" s="172" t="s">
        <v>36</v>
      </c>
      <c r="Q2" s="172" t="s">
        <v>37</v>
      </c>
      <c r="R2" s="172" t="s">
        <v>38</v>
      </c>
      <c r="S2" s="173" t="s">
        <v>34</v>
      </c>
      <c r="T2" s="173" t="s">
        <v>35</v>
      </c>
      <c r="U2" s="173" t="s">
        <v>36</v>
      </c>
      <c r="V2" s="173" t="s">
        <v>37</v>
      </c>
      <c r="W2" s="173" t="s">
        <v>38</v>
      </c>
      <c r="X2" s="180" t="s">
        <v>34</v>
      </c>
      <c r="Y2" s="180" t="s">
        <v>35</v>
      </c>
      <c r="Z2" s="180" t="s">
        <v>36</v>
      </c>
      <c r="AA2" s="180" t="s">
        <v>37</v>
      </c>
      <c r="AB2" s="180" t="s">
        <v>38</v>
      </c>
      <c r="AC2" s="173" t="s">
        <v>34</v>
      </c>
      <c r="AD2" s="173" t="s">
        <v>35</v>
      </c>
      <c r="AE2" s="173" t="s">
        <v>36</v>
      </c>
      <c r="AF2" s="173" t="s">
        <v>37</v>
      </c>
      <c r="AG2" s="173" t="s">
        <v>38</v>
      </c>
      <c r="AH2" s="180" t="s">
        <v>34</v>
      </c>
      <c r="AI2" s="180" t="s">
        <v>35</v>
      </c>
      <c r="AJ2" s="180" t="s">
        <v>36</v>
      </c>
      <c r="AK2" s="180" t="s">
        <v>37</v>
      </c>
      <c r="AL2" s="180" t="s">
        <v>38</v>
      </c>
    </row>
    <row r="3" spans="1:42" ht="21" customHeight="1" x14ac:dyDescent="0.25">
      <c r="A3" s="149" t="s">
        <v>31</v>
      </c>
      <c r="B3" s="149"/>
      <c r="C3" s="149"/>
      <c r="D3" s="175"/>
      <c r="E3" s="175"/>
      <c r="F3" s="175"/>
      <c r="G3" s="175"/>
      <c r="H3" s="175"/>
      <c r="I3" s="176"/>
      <c r="J3" s="176"/>
      <c r="K3" s="176"/>
      <c r="L3" s="176"/>
      <c r="M3" s="176"/>
      <c r="N3" s="172"/>
      <c r="O3" s="172"/>
      <c r="P3" s="172"/>
      <c r="Q3" s="172"/>
      <c r="R3" s="172"/>
      <c r="S3" s="174"/>
      <c r="T3" s="174"/>
      <c r="U3" s="174"/>
      <c r="V3" s="174"/>
      <c r="W3" s="174"/>
      <c r="X3" s="181"/>
      <c r="Y3" s="181"/>
      <c r="Z3" s="181"/>
      <c r="AA3" s="181"/>
      <c r="AB3" s="181"/>
      <c r="AC3" s="174"/>
      <c r="AD3" s="174"/>
      <c r="AE3" s="174"/>
      <c r="AF3" s="174"/>
      <c r="AG3" s="174"/>
      <c r="AH3" s="181"/>
      <c r="AI3" s="181"/>
      <c r="AJ3" s="181"/>
      <c r="AK3" s="181"/>
      <c r="AL3" s="181"/>
    </row>
    <row r="4" spans="1:42" ht="27" customHeight="1" x14ac:dyDescent="0.25">
      <c r="A4" s="128"/>
      <c r="B4" s="122"/>
      <c r="C4" s="45"/>
      <c r="D4" s="175" t="s">
        <v>5</v>
      </c>
      <c r="E4" s="175"/>
      <c r="F4" s="175"/>
      <c r="G4" s="175"/>
      <c r="H4" s="175"/>
      <c r="I4" s="176" t="s">
        <v>6</v>
      </c>
      <c r="J4" s="176"/>
      <c r="K4" s="176"/>
      <c r="L4" s="176"/>
      <c r="M4" s="176"/>
      <c r="N4" s="172" t="s">
        <v>10</v>
      </c>
      <c r="O4" s="172"/>
      <c r="P4" s="172"/>
      <c r="Q4" s="172"/>
      <c r="R4" s="172"/>
      <c r="S4" s="177" t="s">
        <v>11</v>
      </c>
      <c r="T4" s="178"/>
      <c r="U4" s="178"/>
      <c r="V4" s="178"/>
      <c r="W4" s="179"/>
      <c r="X4" s="151" t="s">
        <v>12</v>
      </c>
      <c r="Y4" s="152"/>
      <c r="Z4" s="152"/>
      <c r="AA4" s="152"/>
      <c r="AB4" s="153"/>
      <c r="AC4" s="154" t="s">
        <v>14</v>
      </c>
      <c r="AD4" s="155"/>
      <c r="AE4" s="155"/>
      <c r="AF4" s="155"/>
      <c r="AG4" s="156"/>
      <c r="AH4" s="151" t="s">
        <v>47</v>
      </c>
      <c r="AI4" s="152"/>
      <c r="AJ4" s="152"/>
      <c r="AK4" s="152"/>
      <c r="AL4" s="153"/>
    </row>
    <row r="5" spans="1:42" ht="16.5" x14ac:dyDescent="0.25">
      <c r="A5" s="128"/>
      <c r="B5" s="122"/>
      <c r="C5" s="52" t="s">
        <v>3</v>
      </c>
      <c r="D5" s="51">
        <f>'Data Entry for PO &amp; PSO'!D5</f>
        <v>10</v>
      </c>
      <c r="E5" s="51">
        <f>'Data Entry for PO &amp; PSO'!E5</f>
        <v>10</v>
      </c>
      <c r="F5" s="51">
        <f>'Data Entry for PO &amp; PSO'!F5</f>
        <v>10</v>
      </c>
      <c r="G5" s="51">
        <f>'Data Entry for PO &amp; PSO'!G5</f>
        <v>10</v>
      </c>
      <c r="H5" s="51">
        <f>'Data Entry for PO &amp; PSO'!H5</f>
        <v>10</v>
      </c>
      <c r="I5" s="51">
        <f>'Data Entry for PO &amp; PSO'!I5</f>
        <v>10</v>
      </c>
      <c r="J5" s="51">
        <f>'Data Entry for PO &amp; PSO'!J5</f>
        <v>10</v>
      </c>
      <c r="K5" s="51">
        <f>'Data Entry for PO &amp; PSO'!K5</f>
        <v>10</v>
      </c>
      <c r="L5" s="51">
        <f>'Data Entry for PO &amp; PSO'!L5</f>
        <v>10</v>
      </c>
      <c r="M5" s="51">
        <f>'Data Entry for PO &amp; PSO'!M5</f>
        <v>10</v>
      </c>
      <c r="N5" s="51">
        <f>'Data Entry for PO &amp; PSO'!N5</f>
        <v>10</v>
      </c>
      <c r="O5" s="51">
        <f>'Data Entry for PO &amp; PSO'!O5</f>
        <v>10</v>
      </c>
      <c r="P5" s="51">
        <f>'Data Entry for PO &amp; PSO'!P5</f>
        <v>10</v>
      </c>
      <c r="Q5" s="51">
        <f>'Data Entry for PO &amp; PSO'!Q5</f>
        <v>10</v>
      </c>
      <c r="R5" s="51">
        <f>'Data Entry for PO &amp; PSO'!R5</f>
        <v>10</v>
      </c>
      <c r="S5" s="51">
        <f>'Data Entry for PO &amp; PSO'!S5</f>
        <v>10</v>
      </c>
      <c r="T5" s="51">
        <f>'Data Entry for PO &amp; PSO'!T5</f>
        <v>10</v>
      </c>
      <c r="U5" s="51">
        <f>'Data Entry for PO &amp; PSO'!U5</f>
        <v>10</v>
      </c>
      <c r="V5" s="51">
        <f>'Data Entry for PO &amp; PSO'!V5</f>
        <v>10</v>
      </c>
      <c r="W5" s="51">
        <f>'Data Entry for PO &amp; PSO'!W5</f>
        <v>10</v>
      </c>
      <c r="X5" s="51">
        <f>'Data Entry for PO &amp; PSO'!X5</f>
        <v>10</v>
      </c>
      <c r="Y5" s="51">
        <f>'Data Entry for PO &amp; PSO'!Y5</f>
        <v>10</v>
      </c>
      <c r="Z5" s="51">
        <f>'Data Entry for PO &amp; PSO'!Z5</f>
        <v>10</v>
      </c>
      <c r="AA5" s="51">
        <f>'Data Entry for PO &amp; PSO'!AA5</f>
        <v>10</v>
      </c>
      <c r="AB5" s="51">
        <f>'Data Entry for PO &amp; PSO'!AB5</f>
        <v>10</v>
      </c>
      <c r="AC5" s="51">
        <f>'Data Entry for PO &amp; PSO'!AC5</f>
        <v>10</v>
      </c>
      <c r="AD5" s="51">
        <f>'Data Entry for PO &amp; PSO'!AD5</f>
        <v>10</v>
      </c>
      <c r="AE5" s="51">
        <f>'Data Entry for PO &amp; PSO'!AE5</f>
        <v>10</v>
      </c>
      <c r="AF5" s="51">
        <f>'Data Entry for PO &amp; PSO'!AF5</f>
        <v>10</v>
      </c>
      <c r="AG5" s="51">
        <f>'Data Entry for PO &amp; PSO'!AG5</f>
        <v>10</v>
      </c>
      <c r="AH5" s="51">
        <f>'Data Entry for PO &amp; PSO'!AH5</f>
        <v>10</v>
      </c>
      <c r="AI5" s="51">
        <f>'Data Entry for PO &amp; PSO'!AI5</f>
        <v>10</v>
      </c>
      <c r="AJ5" s="51">
        <f>'Data Entry for PO &amp; PSO'!AJ5</f>
        <v>10</v>
      </c>
      <c r="AK5" s="51">
        <f>'Data Entry for PO &amp; PSO'!AK5</f>
        <v>10</v>
      </c>
      <c r="AL5" s="51">
        <f>'Data Entry for PO &amp; PSO'!AL5</f>
        <v>10</v>
      </c>
    </row>
    <row r="6" spans="1:42" ht="16.5" x14ac:dyDescent="0.25">
      <c r="A6" s="128"/>
      <c r="B6" s="122"/>
      <c r="C6" s="52" t="s">
        <v>4</v>
      </c>
      <c r="D6" s="51">
        <f>D5/2</f>
        <v>5</v>
      </c>
      <c r="E6" s="51">
        <f t="shared" ref="E6:AL6" si="0">E5/2</f>
        <v>5</v>
      </c>
      <c r="F6" s="51">
        <f t="shared" si="0"/>
        <v>5</v>
      </c>
      <c r="G6" s="51">
        <f t="shared" si="0"/>
        <v>5</v>
      </c>
      <c r="H6" s="51">
        <f t="shared" si="0"/>
        <v>5</v>
      </c>
      <c r="I6" s="51">
        <f t="shared" si="0"/>
        <v>5</v>
      </c>
      <c r="J6" s="51">
        <f t="shared" si="0"/>
        <v>5</v>
      </c>
      <c r="K6" s="51">
        <f t="shared" si="0"/>
        <v>5</v>
      </c>
      <c r="L6" s="51">
        <f t="shared" si="0"/>
        <v>5</v>
      </c>
      <c r="M6" s="51">
        <f t="shared" si="0"/>
        <v>5</v>
      </c>
      <c r="N6" s="51">
        <f t="shared" si="0"/>
        <v>5</v>
      </c>
      <c r="O6" s="51">
        <f t="shared" si="0"/>
        <v>5</v>
      </c>
      <c r="P6" s="51">
        <f t="shared" si="0"/>
        <v>5</v>
      </c>
      <c r="Q6" s="51">
        <f t="shared" si="0"/>
        <v>5</v>
      </c>
      <c r="R6" s="51">
        <f t="shared" si="0"/>
        <v>5</v>
      </c>
      <c r="S6" s="51">
        <f t="shared" si="0"/>
        <v>5</v>
      </c>
      <c r="T6" s="51">
        <f t="shared" si="0"/>
        <v>5</v>
      </c>
      <c r="U6" s="51">
        <f t="shared" si="0"/>
        <v>5</v>
      </c>
      <c r="V6" s="51">
        <f t="shared" si="0"/>
        <v>5</v>
      </c>
      <c r="W6" s="51">
        <f t="shared" si="0"/>
        <v>5</v>
      </c>
      <c r="X6" s="51">
        <f t="shared" si="0"/>
        <v>5</v>
      </c>
      <c r="Y6" s="51">
        <f t="shared" si="0"/>
        <v>5</v>
      </c>
      <c r="Z6" s="51">
        <f t="shared" si="0"/>
        <v>5</v>
      </c>
      <c r="AA6" s="51">
        <f t="shared" si="0"/>
        <v>5</v>
      </c>
      <c r="AB6" s="51">
        <f t="shared" si="0"/>
        <v>5</v>
      </c>
      <c r="AC6" s="51">
        <f t="shared" si="0"/>
        <v>5</v>
      </c>
      <c r="AD6" s="51">
        <f t="shared" si="0"/>
        <v>5</v>
      </c>
      <c r="AE6" s="51">
        <f t="shared" si="0"/>
        <v>5</v>
      </c>
      <c r="AF6" s="51">
        <f t="shared" si="0"/>
        <v>5</v>
      </c>
      <c r="AG6" s="51">
        <f t="shared" si="0"/>
        <v>5</v>
      </c>
      <c r="AH6" s="51">
        <f t="shared" si="0"/>
        <v>5</v>
      </c>
      <c r="AI6" s="51">
        <f t="shared" si="0"/>
        <v>5</v>
      </c>
      <c r="AJ6" s="51">
        <f t="shared" si="0"/>
        <v>5</v>
      </c>
      <c r="AK6" s="51">
        <f t="shared" si="0"/>
        <v>5</v>
      </c>
      <c r="AL6" s="51">
        <f t="shared" si="0"/>
        <v>5</v>
      </c>
    </row>
    <row r="8" spans="1:42" ht="26.25" customHeight="1" x14ac:dyDescent="0.25">
      <c r="B8" s="22" t="s">
        <v>8</v>
      </c>
      <c r="C8" s="16"/>
      <c r="D8" s="58">
        <f>COUNT('Data Entry for PO &amp; PSO'!D7:D49)</f>
        <v>43</v>
      </c>
      <c r="E8" s="58">
        <f>COUNT('Data Entry for PO &amp; PSO'!E7:E49)</f>
        <v>43</v>
      </c>
      <c r="F8" s="58">
        <f>COUNT('Data Entry for PO &amp; PSO'!F7:F49)</f>
        <v>43</v>
      </c>
      <c r="G8" s="58">
        <f>COUNT('Data Entry for PO &amp; PSO'!G7:G49)</f>
        <v>43</v>
      </c>
      <c r="H8" s="58">
        <f>COUNT('Data Entry for PO &amp; PSO'!H7:H49)</f>
        <v>43</v>
      </c>
      <c r="I8" s="56">
        <f>COUNT('Data Entry for PO &amp; PSO'!I7:I49)</f>
        <v>43</v>
      </c>
      <c r="J8" s="56">
        <f>COUNT('Data Entry for PO &amp; PSO'!J7:J49)</f>
        <v>43</v>
      </c>
      <c r="K8" s="56">
        <f>COUNT('Data Entry for PO &amp; PSO'!K7:K49)</f>
        <v>43</v>
      </c>
      <c r="L8" s="56">
        <f>COUNT('Data Entry for PO &amp; PSO'!L7:L49)</f>
        <v>43</v>
      </c>
      <c r="M8" s="56">
        <f>COUNT('Data Entry for PO &amp; PSO'!M7:M49)</f>
        <v>43</v>
      </c>
      <c r="N8" s="55">
        <f>COUNT('Data Entry for PO &amp; PSO'!N7:N49)</f>
        <v>43</v>
      </c>
      <c r="O8" s="55">
        <f>COUNT('Data Entry for PO &amp; PSO'!O7:O49)</f>
        <v>43</v>
      </c>
      <c r="P8" s="55">
        <f>COUNT('Data Entry for PO &amp; PSO'!P7:P49)</f>
        <v>43</v>
      </c>
      <c r="Q8" s="55">
        <f>COUNT('Data Entry for PO &amp; PSO'!Q7:Q49)</f>
        <v>43</v>
      </c>
      <c r="R8" s="55">
        <f>COUNT('Data Entry for PO &amp; PSO'!R7:R49)</f>
        <v>43</v>
      </c>
      <c r="S8" s="56">
        <f>COUNT('Data Entry for PO &amp; PSO'!S7:S49)</f>
        <v>43</v>
      </c>
      <c r="T8" s="56">
        <f>COUNT('Data Entry for PO &amp; PSO'!T7:T49)</f>
        <v>43</v>
      </c>
      <c r="U8" s="56">
        <f>COUNT('Data Entry for PO &amp; PSO'!U7:U49)</f>
        <v>43</v>
      </c>
      <c r="V8" s="56">
        <f>COUNT('Data Entry for PO &amp; PSO'!V7:V49)</f>
        <v>43</v>
      </c>
      <c r="W8" s="56">
        <f>COUNT('Data Entry for PO &amp; PSO'!W7:W49)</f>
        <v>43</v>
      </c>
      <c r="X8" s="58">
        <f>COUNT('Data Entry for PO &amp; PSO'!X7:X49)</f>
        <v>43</v>
      </c>
      <c r="Y8" s="58">
        <f>COUNT('Data Entry for PO &amp; PSO'!Y7:Y49)</f>
        <v>43</v>
      </c>
      <c r="Z8" s="58">
        <f>COUNT('Data Entry for PO &amp; PSO'!Z7:Z49)</f>
        <v>43</v>
      </c>
      <c r="AA8" s="58">
        <f>COUNT('Data Entry for PO &amp; PSO'!AA7:AA49)</f>
        <v>43</v>
      </c>
      <c r="AB8" s="58">
        <f>COUNT('Data Entry for PO &amp; PSO'!AB7:AB49)</f>
        <v>43</v>
      </c>
      <c r="AC8" s="56">
        <f>COUNT('Data Entry for PO &amp; PSO'!AC7:AC49)</f>
        <v>43</v>
      </c>
      <c r="AD8" s="56">
        <f>COUNT('Data Entry for PO &amp; PSO'!AD7:AD49)</f>
        <v>43</v>
      </c>
      <c r="AE8" s="56">
        <f>COUNT('Data Entry for PO &amp; PSO'!AE7:AE49)</f>
        <v>43</v>
      </c>
      <c r="AF8" s="56">
        <f>COUNT('Data Entry for PO &amp; PSO'!AF7:AF49)</f>
        <v>43</v>
      </c>
      <c r="AG8" s="56">
        <f>COUNT('Data Entry for PO &amp; PSO'!AG7:AG49)</f>
        <v>43</v>
      </c>
      <c r="AH8" s="58">
        <f>COUNT('Data Entry for PO &amp; PSO'!AH7:AH49)</f>
        <v>43</v>
      </c>
      <c r="AI8" s="58">
        <f>COUNT('Data Entry for PO &amp; PSO'!AI7:AI49)</f>
        <v>43</v>
      </c>
      <c r="AJ8" s="58">
        <f>COUNT('Data Entry for PO &amp; PSO'!AJ7:AJ49)</f>
        <v>43</v>
      </c>
      <c r="AK8" s="58">
        <f>COUNT('Data Entry for PO &amp; PSO'!AK7:AK49)</f>
        <v>43</v>
      </c>
      <c r="AL8" s="58">
        <f>COUNT('Data Entry for PO &amp; PSO'!AL7:AL49)</f>
        <v>43</v>
      </c>
    </row>
    <row r="9" spans="1:42" ht="26.25" customHeight="1" x14ac:dyDescent="0.25">
      <c r="B9" s="22" t="s">
        <v>45</v>
      </c>
      <c r="C9" s="16"/>
      <c r="D9" s="58">
        <f>COUNTIF('Data Entry for PO &amp; PSO'!$D$7:$D$49,"&gt;4")</f>
        <v>41</v>
      </c>
      <c r="E9" s="58">
        <f>COUNTIF('Data Entry for PO &amp; PSO'!$E$7:$E$49,"&gt;4")</f>
        <v>42</v>
      </c>
      <c r="F9" s="58">
        <f>COUNTIF('Data Entry for PO &amp; PSO'!$F$7:$F$49,"&gt;4")</f>
        <v>41</v>
      </c>
      <c r="G9" s="58">
        <f>COUNTIF('Data Entry for PO &amp; PSO'!$G$7:$G$49,"&gt;4")</f>
        <v>42</v>
      </c>
      <c r="H9" s="58">
        <f>COUNTIF('Data Entry for PO &amp; PSO'!$H$7:$H$49,"&gt;4")</f>
        <v>38</v>
      </c>
      <c r="I9" s="56">
        <f>COUNTIF('Data Entry for PO &amp; PSO'!$I$7:$I$49,"&gt;4")</f>
        <v>40</v>
      </c>
      <c r="J9" s="56">
        <f>COUNTIF('Data Entry for PO &amp; PSO'!$J$7:$J$49,"&gt;4")</f>
        <v>43</v>
      </c>
      <c r="K9" s="56">
        <f>COUNTIF('Data Entry for PO &amp; PSO'!$K$7:$K$49,"&gt;4")</f>
        <v>42</v>
      </c>
      <c r="L9" s="56">
        <f>COUNTIF('Data Entry for PO &amp; PSO'!$L$7:$L$49,"&gt;4")</f>
        <v>41</v>
      </c>
      <c r="M9" s="56">
        <f>COUNTIF('Data Entry for PO &amp; PSO'!$M$7:$M$49,"&gt;4")</f>
        <v>41</v>
      </c>
      <c r="N9" s="55">
        <f>COUNTIF('Data Entry for PO &amp; PSO'!$N$7:$N$49,"&gt;4")</f>
        <v>42</v>
      </c>
      <c r="O9" s="55">
        <f>COUNTIF('Data Entry for PO &amp; PSO'!$O$7:$O$49,"&gt;4")</f>
        <v>40</v>
      </c>
      <c r="P9" s="55">
        <f>COUNTIF('Data Entry for PO &amp; PSO'!$P$7:$P$49,"&gt;4")</f>
        <v>42</v>
      </c>
      <c r="Q9" s="55">
        <f>COUNTIF('Data Entry for PO &amp; PSO'!$Q$7:$Q$49,"&gt;4")</f>
        <v>40</v>
      </c>
      <c r="R9" s="55">
        <f>COUNTIF('Data Entry for PO &amp; PSO'!$R$7:$R$49,"&gt;4")</f>
        <v>41</v>
      </c>
      <c r="S9" s="56">
        <f>COUNTIF('Data Entry for PO &amp; PSO'!$S$7:$S$49,"&gt;4")</f>
        <v>40</v>
      </c>
      <c r="T9" s="56">
        <f>COUNTIF('Data Entry for PO &amp; PSO'!$T$7:$T$49,"&gt;4")</f>
        <v>40</v>
      </c>
      <c r="U9" s="56">
        <f>COUNTIF('Data Entry for PO &amp; PSO'!$U$7:$U$49,"&gt;4")</f>
        <v>42</v>
      </c>
      <c r="V9" s="56">
        <f>COUNTIF('Data Entry for PO &amp; PSO'!$V$7:$V$49,"&gt;4")</f>
        <v>42</v>
      </c>
      <c r="W9" s="56">
        <f>COUNTIF('Data Entry for PO &amp; PSO'!$W$7:$W$49,"&gt;4")</f>
        <v>42</v>
      </c>
      <c r="X9" s="58">
        <f>COUNTIF('Data Entry for PO &amp; PSO'!$X$7:$X$49,"&gt;4")</f>
        <v>42</v>
      </c>
      <c r="Y9" s="58">
        <f>COUNTIF('Data Entry for PO &amp; PSO'!$Y$7:$Y$49,"&gt;4")</f>
        <v>41</v>
      </c>
      <c r="Z9" s="58">
        <f>COUNTIF('Data Entry for PO &amp; PSO'!$Z$7:$Z$49,"&gt;4")</f>
        <v>43</v>
      </c>
      <c r="AA9" s="58">
        <f>COUNTIF('Data Entry for PO &amp; PSO'!$AA$7:$AA$49,"&gt;4")</f>
        <v>42</v>
      </c>
      <c r="AB9" s="58">
        <f>COUNTIF('Data Entry for PO &amp; PSO'!$AB$7:$AB$49,"&gt;4")</f>
        <v>43</v>
      </c>
      <c r="AC9" s="56">
        <f>COUNTIF('Data Entry for PO &amp; PSO'!$AC$7:$AC$49,"&gt;4")</f>
        <v>42</v>
      </c>
      <c r="AD9" s="56">
        <f>COUNTIF('Data Entry for PO &amp; PSO'!$AD$7:$AD$49,"&gt;4")</f>
        <v>43</v>
      </c>
      <c r="AE9" s="56">
        <f>COUNTIF('Data Entry for PO &amp; PSO'!$AE$7:$AE$49,"&gt;4")</f>
        <v>40</v>
      </c>
      <c r="AF9" s="56">
        <f>COUNTIF('Data Entry for PO &amp; PSO'!$AF$7:$AF$49,"&gt;4")</f>
        <v>43</v>
      </c>
      <c r="AG9" s="56">
        <f>COUNTIF('Data Entry for PO &amp; PSO'!$AG$7:$AG$49,"&gt;4")</f>
        <v>39</v>
      </c>
      <c r="AH9" s="58">
        <f>COUNTIF('Data Entry for PO &amp; PSO'!$AH$7:$AH$49,"&gt;4")</f>
        <v>42</v>
      </c>
      <c r="AI9" s="58">
        <f>COUNTIF('Data Entry for PO &amp; PSO'!$AI$7:$AI$49,"&gt;4")</f>
        <v>38</v>
      </c>
      <c r="AJ9" s="58">
        <f>COUNTIF('Data Entry for PO &amp; PSO'!$AJ$7:$AJ$49,"&gt;4")</f>
        <v>42</v>
      </c>
      <c r="AK9" s="58">
        <f>COUNTIF('Data Entry for PO &amp; PSO'!$AK$7:$AK$49,"&gt;4")</f>
        <v>43</v>
      </c>
      <c r="AL9" s="58">
        <f>COUNTIF('Data Entry for PO &amp; PSO'!$AL$7:$AL$49,"&gt;4")</f>
        <v>41</v>
      </c>
      <c r="AN9" s="30" t="s">
        <v>25</v>
      </c>
      <c r="AO9" s="41" t="s">
        <v>43</v>
      </c>
      <c r="AP9" s="41" t="s">
        <v>26</v>
      </c>
    </row>
    <row r="10" spans="1:42" ht="25.5" customHeight="1" x14ac:dyDescent="0.25">
      <c r="B10" s="42" t="s">
        <v>46</v>
      </c>
      <c r="C10" s="16"/>
      <c r="D10" s="59">
        <f>D9/D8*100</f>
        <v>95.348837209302332</v>
      </c>
      <c r="E10" s="59">
        <f>E9/E8*100</f>
        <v>97.674418604651152</v>
      </c>
      <c r="F10" s="59">
        <f t="shared" ref="F10:AL10" si="1">F9/F8*100</f>
        <v>95.348837209302332</v>
      </c>
      <c r="G10" s="59">
        <f t="shared" si="1"/>
        <v>97.674418604651152</v>
      </c>
      <c r="H10" s="59">
        <f t="shared" si="1"/>
        <v>88.372093023255815</v>
      </c>
      <c r="I10" s="57">
        <f t="shared" si="1"/>
        <v>93.023255813953483</v>
      </c>
      <c r="J10" s="57">
        <f t="shared" si="1"/>
        <v>100</v>
      </c>
      <c r="K10" s="57">
        <f t="shared" si="1"/>
        <v>97.674418604651152</v>
      </c>
      <c r="L10" s="57">
        <f t="shared" si="1"/>
        <v>95.348837209302332</v>
      </c>
      <c r="M10" s="57">
        <f t="shared" si="1"/>
        <v>95.348837209302332</v>
      </c>
      <c r="N10" s="66">
        <f t="shared" si="1"/>
        <v>97.674418604651152</v>
      </c>
      <c r="O10" s="66">
        <f t="shared" si="1"/>
        <v>93.023255813953483</v>
      </c>
      <c r="P10" s="66">
        <f t="shared" si="1"/>
        <v>97.674418604651152</v>
      </c>
      <c r="Q10" s="66">
        <f>Q9/Q8*100</f>
        <v>93.023255813953483</v>
      </c>
      <c r="R10" s="66">
        <f t="shared" si="1"/>
        <v>95.348837209302332</v>
      </c>
      <c r="S10" s="57">
        <f t="shared" si="1"/>
        <v>93.023255813953483</v>
      </c>
      <c r="T10" s="57">
        <f t="shared" si="1"/>
        <v>93.023255813953483</v>
      </c>
      <c r="U10" s="57">
        <f t="shared" si="1"/>
        <v>97.674418604651152</v>
      </c>
      <c r="V10" s="57">
        <f t="shared" si="1"/>
        <v>97.674418604651152</v>
      </c>
      <c r="W10" s="57">
        <f t="shared" si="1"/>
        <v>97.674418604651152</v>
      </c>
      <c r="X10" s="59">
        <f t="shared" si="1"/>
        <v>97.674418604651152</v>
      </c>
      <c r="Y10" s="59">
        <f t="shared" si="1"/>
        <v>95.348837209302332</v>
      </c>
      <c r="Z10" s="59">
        <f t="shared" si="1"/>
        <v>100</v>
      </c>
      <c r="AA10" s="59">
        <f t="shared" si="1"/>
        <v>97.674418604651152</v>
      </c>
      <c r="AB10" s="59">
        <f t="shared" si="1"/>
        <v>100</v>
      </c>
      <c r="AC10" s="57">
        <f t="shared" si="1"/>
        <v>97.674418604651152</v>
      </c>
      <c r="AD10" s="57">
        <f t="shared" si="1"/>
        <v>100</v>
      </c>
      <c r="AE10" s="57">
        <f t="shared" si="1"/>
        <v>93.023255813953483</v>
      </c>
      <c r="AF10" s="57">
        <f t="shared" si="1"/>
        <v>100</v>
      </c>
      <c r="AG10" s="57">
        <f t="shared" si="1"/>
        <v>90.697674418604649</v>
      </c>
      <c r="AH10" s="59">
        <f t="shared" si="1"/>
        <v>97.674418604651152</v>
      </c>
      <c r="AI10" s="59">
        <f t="shared" si="1"/>
        <v>88.372093023255815</v>
      </c>
      <c r="AJ10" s="59">
        <f t="shared" si="1"/>
        <v>97.674418604651152</v>
      </c>
      <c r="AK10" s="59">
        <f t="shared" si="1"/>
        <v>100</v>
      </c>
      <c r="AL10" s="59">
        <f t="shared" si="1"/>
        <v>95.348837209302332</v>
      </c>
      <c r="AN10" s="23" t="s">
        <v>22</v>
      </c>
      <c r="AO10" s="8">
        <v>1</v>
      </c>
      <c r="AP10" s="30" t="s">
        <v>27</v>
      </c>
    </row>
    <row r="11" spans="1:42" ht="24.75" customHeight="1" x14ac:dyDescent="0.25">
      <c r="B11" s="53" t="s">
        <v>39</v>
      </c>
      <c r="C11" s="54"/>
      <c r="D11" s="157">
        <f>SUM(D10:H10)/5</f>
        <v>94.883720930232556</v>
      </c>
      <c r="E11" s="158"/>
      <c r="F11" s="158"/>
      <c r="G11" s="158"/>
      <c r="H11" s="159"/>
      <c r="I11" s="163">
        <f>SUM(I10:M10)/5</f>
        <v>96.279069767441868</v>
      </c>
      <c r="J11" s="164"/>
      <c r="K11" s="164"/>
      <c r="L11" s="164"/>
      <c r="M11" s="165"/>
      <c r="N11" s="166">
        <f t="shared" ref="N11" si="2">SUM(N10:R10)/5</f>
        <v>95.348837209302317</v>
      </c>
      <c r="O11" s="167"/>
      <c r="P11" s="167"/>
      <c r="Q11" s="167"/>
      <c r="R11" s="168"/>
      <c r="S11" s="163">
        <f t="shared" ref="S11" si="3">SUM(S10:W10)/5</f>
        <v>95.813953488372064</v>
      </c>
      <c r="T11" s="164"/>
      <c r="U11" s="164"/>
      <c r="V11" s="164"/>
      <c r="W11" s="165"/>
      <c r="X11" s="157">
        <f t="shared" ref="X11" si="4">SUM(X10:AB10)/5</f>
        <v>98.139534883720927</v>
      </c>
      <c r="Y11" s="158"/>
      <c r="Z11" s="158"/>
      <c r="AA11" s="158"/>
      <c r="AB11" s="159"/>
      <c r="AC11" s="163">
        <f t="shared" ref="AC11" si="5">SUM(AC10:AG10)/5</f>
        <v>96.279069767441854</v>
      </c>
      <c r="AD11" s="164"/>
      <c r="AE11" s="164"/>
      <c r="AF11" s="164"/>
      <c r="AG11" s="165"/>
      <c r="AH11" s="157">
        <f t="shared" ref="AH11" si="6">SUM(AH10:AL10)/5</f>
        <v>95.813953488372093</v>
      </c>
      <c r="AI11" s="158"/>
      <c r="AJ11" s="158"/>
      <c r="AK11" s="158"/>
      <c r="AL11" s="159"/>
      <c r="AN11" s="23" t="s">
        <v>23</v>
      </c>
      <c r="AO11" s="8">
        <v>2</v>
      </c>
      <c r="AP11" s="30" t="s">
        <v>28</v>
      </c>
    </row>
    <row r="12" spans="1:42" ht="26.25" customHeight="1" x14ac:dyDescent="0.25">
      <c r="B12" s="24" t="s">
        <v>7</v>
      </c>
      <c r="C12" s="44"/>
      <c r="D12" s="160" t="str">
        <f>IF(D11&gt;=69.99,"Level 3",IF(D11&gt;=59.99,"Level 2",IF(D11&gt;=39.99,"Level 1")))</f>
        <v>Level 3</v>
      </c>
      <c r="E12" s="161"/>
      <c r="F12" s="161"/>
      <c r="G12" s="161"/>
      <c r="H12" s="162"/>
      <c r="I12" s="154" t="str">
        <f t="shared" ref="I12" si="7">IF(I11&gt;=69.99,"Level 3",IF(I11&gt;=59.99,"Level 2",IF(I11&gt;=39.99,"Level 1")))</f>
        <v>Level 3</v>
      </c>
      <c r="J12" s="155"/>
      <c r="K12" s="155"/>
      <c r="L12" s="155"/>
      <c r="M12" s="156"/>
      <c r="N12" s="169" t="str">
        <f t="shared" ref="N12" si="8">IF(N11&gt;=69.99,"Level 3",IF(N11&gt;=59.99,"Level 2",IF(N11&gt;=39.99,"Level 1")))</f>
        <v>Level 3</v>
      </c>
      <c r="O12" s="170"/>
      <c r="P12" s="170"/>
      <c r="Q12" s="170"/>
      <c r="R12" s="171"/>
      <c r="S12" s="154" t="str">
        <f t="shared" ref="S12" si="9">IF(S11&gt;=69.99,"Level 3",IF(S11&gt;=59.99,"Level 2",IF(S11&gt;=39.99,"Level 1")))</f>
        <v>Level 3</v>
      </c>
      <c r="T12" s="155"/>
      <c r="U12" s="155"/>
      <c r="V12" s="155"/>
      <c r="W12" s="156"/>
      <c r="X12" s="160" t="str">
        <f t="shared" ref="X12:AH12" si="10">IF(X11&gt;=69.99,"Level 3",IF(X11&gt;=59.99,"Level 2",IF(X11&gt;=39.99,"Level 1")))</f>
        <v>Level 3</v>
      </c>
      <c r="Y12" s="161"/>
      <c r="Z12" s="161"/>
      <c r="AA12" s="161"/>
      <c r="AB12" s="162"/>
      <c r="AC12" s="154" t="str">
        <f t="shared" si="10"/>
        <v>Level 3</v>
      </c>
      <c r="AD12" s="155"/>
      <c r="AE12" s="155"/>
      <c r="AF12" s="155"/>
      <c r="AG12" s="156"/>
      <c r="AH12" s="160" t="str">
        <f t="shared" si="10"/>
        <v>Level 3</v>
      </c>
      <c r="AI12" s="161"/>
      <c r="AJ12" s="161"/>
      <c r="AK12" s="161"/>
      <c r="AL12" s="162"/>
      <c r="AN12" s="23" t="s">
        <v>24</v>
      </c>
      <c r="AO12" s="8">
        <v>3</v>
      </c>
      <c r="AP12" s="30" t="s">
        <v>29</v>
      </c>
    </row>
    <row r="15" spans="1:42" ht="24" customHeight="1" x14ac:dyDescent="0.25"/>
    <row r="16" spans="1:42" ht="24" customHeight="1" x14ac:dyDescent="0.25">
      <c r="E16" s="133" t="s">
        <v>9</v>
      </c>
      <c r="F16" s="133"/>
      <c r="G16" s="40" t="s">
        <v>41</v>
      </c>
      <c r="H16" s="48" t="s">
        <v>32</v>
      </c>
      <c r="I16" s="37" t="s">
        <v>40</v>
      </c>
    </row>
    <row r="17" spans="5:28" ht="24" customHeight="1" x14ac:dyDescent="0.25">
      <c r="E17" s="133"/>
      <c r="F17" s="133"/>
      <c r="G17" s="25" t="s">
        <v>5</v>
      </c>
      <c r="H17" s="63">
        <f>D11</f>
        <v>94.883720930232556</v>
      </c>
      <c r="I17" s="15" t="str">
        <f>IF(D11&gt;=69.99,"3",IF(D11&gt;=59.99,"2",IF(D11&gt;=39.99,"1")))</f>
        <v>3</v>
      </c>
    </row>
    <row r="18" spans="5:28" ht="24" customHeight="1" x14ac:dyDescent="0.25">
      <c r="E18" s="133"/>
      <c r="F18" s="133"/>
      <c r="G18" s="11" t="s">
        <v>6</v>
      </c>
      <c r="H18" s="63">
        <f>I11</f>
        <v>96.279069767441868</v>
      </c>
      <c r="I18" s="15" t="str">
        <f>IF(I11&gt;=69.99,"3",IF(I11&gt;=59.99,"2",IF(I11&gt;=39.99,"1")))</f>
        <v>3</v>
      </c>
      <c r="AB18" s="65"/>
    </row>
    <row r="19" spans="5:28" ht="24" customHeight="1" x14ac:dyDescent="0.25">
      <c r="E19" s="133"/>
      <c r="F19" s="133"/>
      <c r="G19" s="26" t="s">
        <v>10</v>
      </c>
      <c r="H19" s="63">
        <f>N11</f>
        <v>95.348837209302317</v>
      </c>
      <c r="I19" s="15" t="str">
        <f>IF(N11&gt;=69.99,"3",IF(N11&gt;=59.99,"2",IF(N11&gt;=39.99,"1")))</f>
        <v>3</v>
      </c>
    </row>
    <row r="20" spans="5:28" ht="24" customHeight="1" x14ac:dyDescent="0.25">
      <c r="E20" s="133"/>
      <c r="F20" s="133"/>
      <c r="G20" s="27" t="s">
        <v>11</v>
      </c>
      <c r="H20" s="63">
        <f>S11</f>
        <v>95.813953488372064</v>
      </c>
      <c r="I20" s="15" t="str">
        <f>IF(S11&gt;=69.99,"3",IF(S11&gt;=59.99,"2",IF(S11&gt;=39.99,"1")))</f>
        <v>3</v>
      </c>
    </row>
    <row r="21" spans="5:28" ht="24" customHeight="1" x14ac:dyDescent="0.25">
      <c r="E21" s="133"/>
      <c r="F21" s="133"/>
      <c r="G21" s="28" t="s">
        <v>12</v>
      </c>
      <c r="H21" s="63">
        <f>X11</f>
        <v>98.139534883720927</v>
      </c>
      <c r="I21" s="15" t="str">
        <f>IF(X11&gt;=69.99,"3",IF(X11&gt;=59.99,"2",IF(X11&gt;=39.99,"1")))</f>
        <v>3</v>
      </c>
    </row>
    <row r="22" spans="5:28" ht="24" customHeight="1" x14ac:dyDescent="0.25">
      <c r="E22" s="133"/>
      <c r="F22" s="133"/>
      <c r="G22" s="25" t="s">
        <v>14</v>
      </c>
      <c r="H22" s="63">
        <f>AC11</f>
        <v>96.279069767441854</v>
      </c>
      <c r="I22" s="15" t="str">
        <f>IF(AC11&gt;=69.99,"3",IF(AC11&gt;=59.99,"2",IF(AC11&gt;=39.99,"1")))</f>
        <v>3</v>
      </c>
    </row>
    <row r="23" spans="5:28" ht="24" customHeight="1" x14ac:dyDescent="0.25">
      <c r="E23" s="133"/>
      <c r="F23" s="133"/>
      <c r="G23" s="25" t="s">
        <v>47</v>
      </c>
      <c r="H23" s="63">
        <f>AH11</f>
        <v>95.813953488372093</v>
      </c>
      <c r="I23" s="15" t="str">
        <f>IF(AH11&gt;=69.99,"3",IF(AH11&gt;=59.99,"2",IF(AH11&gt;=39.99,"1")))</f>
        <v>3</v>
      </c>
    </row>
  </sheetData>
  <mergeCells count="62">
    <mergeCell ref="A1:AL1"/>
    <mergeCell ref="E16:F23"/>
    <mergeCell ref="AI2:AI3"/>
    <mergeCell ref="AJ2:AJ3"/>
    <mergeCell ref="AK2:AK3"/>
    <mergeCell ref="AL2:AL3"/>
    <mergeCell ref="AD2:AD3"/>
    <mergeCell ref="AE2:AE3"/>
    <mergeCell ref="AF2:AF3"/>
    <mergeCell ref="AG2:AG3"/>
    <mergeCell ref="AH2:AH3"/>
    <mergeCell ref="A2:C2"/>
    <mergeCell ref="D2:D3"/>
    <mergeCell ref="E2:E3"/>
    <mergeCell ref="F2:F3"/>
    <mergeCell ref="G2:G3"/>
    <mergeCell ref="X2:X3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Y2:Y3"/>
    <mergeCell ref="Z2:Z3"/>
    <mergeCell ref="AA2:AA3"/>
    <mergeCell ref="AB2:AB3"/>
    <mergeCell ref="AC2:AC3"/>
    <mergeCell ref="A3:C3"/>
    <mergeCell ref="R2:R3"/>
    <mergeCell ref="S2:S3"/>
    <mergeCell ref="T2:T3"/>
    <mergeCell ref="A4:A6"/>
    <mergeCell ref="B4:B6"/>
    <mergeCell ref="D4:H4"/>
    <mergeCell ref="I4:M4"/>
    <mergeCell ref="N4:R4"/>
    <mergeCell ref="S4:W4"/>
    <mergeCell ref="H2:H3"/>
    <mergeCell ref="I2:I3"/>
    <mergeCell ref="J2:J3"/>
    <mergeCell ref="K2:K3"/>
    <mergeCell ref="D11:H11"/>
    <mergeCell ref="I11:M11"/>
    <mergeCell ref="N11:R11"/>
    <mergeCell ref="S11:W11"/>
    <mergeCell ref="D12:H12"/>
    <mergeCell ref="I12:M12"/>
    <mergeCell ref="N12:R12"/>
    <mergeCell ref="S12:W12"/>
    <mergeCell ref="X4:AB4"/>
    <mergeCell ref="AC4:AG4"/>
    <mergeCell ref="AH4:AL4"/>
    <mergeCell ref="X11:AB11"/>
    <mergeCell ref="X12:AB12"/>
    <mergeCell ref="AC11:AG11"/>
    <mergeCell ref="AC12:AG12"/>
    <mergeCell ref="AH11:AL11"/>
    <mergeCell ref="AH12:AL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6"/>
  <sheetViews>
    <sheetView zoomScale="80" zoomScaleNormal="80" workbookViewId="0">
      <selection activeCell="C11" sqref="C11"/>
    </sheetView>
  </sheetViews>
  <sheetFormatPr defaultColWidth="9.140625" defaultRowHeight="16.5" x14ac:dyDescent="0.3"/>
  <cols>
    <col min="1" max="1" width="9.140625" style="18"/>
    <col min="2" max="2" width="32.42578125" style="18" customWidth="1"/>
    <col min="3" max="3" width="11.42578125" style="18" customWidth="1"/>
    <col min="4" max="4" width="13.140625" style="18" bestFit="1" customWidth="1"/>
    <col min="5" max="5" width="14.140625" style="18" customWidth="1"/>
    <col min="6" max="6" width="16.140625" style="18" customWidth="1"/>
    <col min="7" max="8" width="9.140625" style="18"/>
    <col min="9" max="9" width="27.42578125" style="18" customWidth="1"/>
    <col min="10" max="10" width="23.42578125" style="18" customWidth="1"/>
    <col min="11" max="11" width="27.85546875" style="18" customWidth="1"/>
    <col min="12" max="16384" width="9.140625" style="18"/>
  </cols>
  <sheetData>
    <row r="1" spans="2:11" ht="30.75" customHeight="1" x14ac:dyDescent="0.3">
      <c r="B1" s="188" t="s">
        <v>48</v>
      </c>
      <c r="C1" s="188"/>
      <c r="D1" s="188"/>
      <c r="E1" s="188"/>
      <c r="F1" s="188"/>
    </row>
    <row r="2" spans="2:11" ht="34.5" customHeight="1" x14ac:dyDescent="0.35">
      <c r="B2" s="191" t="s">
        <v>18</v>
      </c>
      <c r="C2" s="192"/>
      <c r="D2" s="192"/>
      <c r="E2" s="193" t="s">
        <v>21</v>
      </c>
      <c r="F2" s="193"/>
      <c r="I2" s="77" t="s">
        <v>142</v>
      </c>
    </row>
    <row r="3" spans="2:11" ht="24" customHeight="1" x14ac:dyDescent="0.3">
      <c r="B3" s="46"/>
      <c r="C3" s="46" t="s">
        <v>15</v>
      </c>
      <c r="D3" s="46" t="s">
        <v>16</v>
      </c>
      <c r="E3" s="20" t="s">
        <v>2</v>
      </c>
      <c r="F3" s="20" t="s">
        <v>13</v>
      </c>
    </row>
    <row r="4" spans="2:11" ht="22.5" customHeight="1" x14ac:dyDescent="0.3">
      <c r="B4" s="61" t="s">
        <v>5</v>
      </c>
      <c r="C4" s="11" t="str">
        <f>IF('CO Attainment Analysis'!G16&gt;=69.99,"3",IF('CO Attainment Analysis'!G16&gt;=59.99,"2",IF('CO Attainment Analysis'!G16&gt;=39.99,"1")))</f>
        <v>3</v>
      </c>
      <c r="D4" s="47" t="str">
        <f>IF('CO Attainment Analysis'!I16&gt;=69.99,"3",IF('CO Attainment Analysis'!I16&gt;=59.99,"2",IF('CO Attainment Analysis'!I16&gt;=39.99,"1")))</f>
        <v>3</v>
      </c>
      <c r="E4" s="19" t="s">
        <v>5</v>
      </c>
      <c r="F4" s="20" t="str">
        <f>IF('PO &amp; PSO Attainment Analysis'!H17&gt;=69.99,"3",IF('PO &amp; PSO Attainment Analysis'!H17&gt;=59.99,"2",IF('PO &amp; PSO Attainment Analysis'!H17,39.99,"1")))</f>
        <v>3</v>
      </c>
      <c r="I4" s="30" t="s">
        <v>25</v>
      </c>
      <c r="J4" s="30" t="s">
        <v>30</v>
      </c>
      <c r="K4" s="43" t="s">
        <v>42</v>
      </c>
    </row>
    <row r="5" spans="2:11" ht="22.5" customHeight="1" x14ac:dyDescent="0.3">
      <c r="B5" s="61" t="s">
        <v>6</v>
      </c>
      <c r="C5" s="11" t="str">
        <f>IF('CO Attainment Analysis'!G17&gt;=69.99,"3",IF('CO Attainment Analysis'!G17&gt;=59.99,"2",IF('CO Attainment Analysis'!G17&gt;=39.99,"1")))</f>
        <v>3</v>
      </c>
      <c r="D5" s="47" t="str">
        <f>IF('CO Attainment Analysis'!I17&gt;=69.99,"3",IF('CO Attainment Analysis'!I17&gt;=59.99,"2",IF('CO Attainment Analysis'!I17&gt;=39.99,"1")))</f>
        <v>3</v>
      </c>
      <c r="E5" s="19" t="s">
        <v>6</v>
      </c>
      <c r="F5" s="20" t="str">
        <f>IF('PO &amp; PSO Attainment Analysis'!H18&gt;=69.99,"3",IF('PO &amp; PSO Attainment Analysis'!H18&gt;=59.99,"2",IF('PO &amp; PSO Attainment Analysis'!H18,39.99,"1")))</f>
        <v>3</v>
      </c>
      <c r="I5" s="23" t="s">
        <v>22</v>
      </c>
      <c r="J5" s="8">
        <v>1</v>
      </c>
      <c r="K5" s="189">
        <f>C16</f>
        <v>2.9999999999999996</v>
      </c>
    </row>
    <row r="6" spans="2:11" ht="22.5" customHeight="1" x14ac:dyDescent="0.3">
      <c r="B6" s="61" t="s">
        <v>10</v>
      </c>
      <c r="C6" s="11" t="str">
        <f>IF('CO Attainment Analysis'!G18&gt;=69.99,"3",IF('CO Attainment Analysis'!G18&gt;=59.99,"2",IF('CO Attainment Analysis'!G18&gt;=39.99,"1")))</f>
        <v>3</v>
      </c>
      <c r="D6" s="47" t="str">
        <f>IF('CO Attainment Analysis'!I18&gt;=69.99,"3",IF('CO Attainment Analysis'!I18&gt;=59.99,"2",IF('CO Attainment Analysis'!I18&gt;=39.99,"1")))</f>
        <v>3</v>
      </c>
      <c r="E6" s="19" t="s">
        <v>10</v>
      </c>
      <c r="F6" s="20" t="str">
        <f>IF('PO &amp; PSO Attainment Analysis'!H19&gt;=69.99,"3",IF('PO &amp; PSO Attainment Analysis'!H19&gt;=59.99,"2",IF('PO &amp; PSO Attainment Analysis'!H19,39.99,"1")))</f>
        <v>3</v>
      </c>
      <c r="I6" s="23" t="s">
        <v>23</v>
      </c>
      <c r="J6" s="8">
        <v>2</v>
      </c>
      <c r="K6" s="190"/>
    </row>
    <row r="7" spans="2:11" ht="22.5" customHeight="1" x14ac:dyDescent="0.3">
      <c r="B7" s="61" t="s">
        <v>11</v>
      </c>
      <c r="C7" s="11" t="str">
        <f>IF('CO Attainment Analysis'!G19&gt;=69.99,"3",IF('CO Attainment Analysis'!G19&gt;=59.99,"2",IF('CO Attainment Analysis'!G19&gt;=39.99,"1")))</f>
        <v>3</v>
      </c>
      <c r="D7" s="47" t="str">
        <f>IF('CO Attainment Analysis'!I19&gt;=69.99,"3",IF('CO Attainment Analysis'!I19&gt;=59.99,"2",IF('CO Attainment Analysis'!I19&gt;=39.99,"1")))</f>
        <v>3</v>
      </c>
      <c r="E7" s="19" t="s">
        <v>11</v>
      </c>
      <c r="F7" s="20" t="str">
        <f>IF('PO &amp; PSO Attainment Analysis'!H20&gt;=69.99,"3",IF('PO &amp; PSO Attainment Analysis'!H20&gt;=59.99,"2",IF('PO &amp; PSO Attainment Analysis'!H20,39.99,"1")))</f>
        <v>3</v>
      </c>
      <c r="I7" s="23" t="s">
        <v>24</v>
      </c>
      <c r="J7" s="8">
        <v>3</v>
      </c>
      <c r="K7" s="190"/>
    </row>
    <row r="8" spans="2:11" ht="22.5" customHeight="1" x14ac:dyDescent="0.3">
      <c r="B8" s="61" t="s">
        <v>12</v>
      </c>
      <c r="C8" s="11" t="str">
        <f>IF('CO Attainment Analysis'!G20&gt;=69.99,"3",IF('CO Attainment Analysis'!G20&gt;=59.99,"2",IF('CO Attainment Analysis'!G20&gt;=39.99,"1")))</f>
        <v>3</v>
      </c>
      <c r="D8" s="47" t="str">
        <f>IF('CO Attainment Analysis'!I20&gt;=69.99,"3",IF('CO Attainment Analysis'!I20&gt;=59.99,"2",IF('CO Attainment Analysis'!I20&gt;=39.99,"1")))</f>
        <v>3</v>
      </c>
      <c r="E8" s="19" t="s">
        <v>12</v>
      </c>
      <c r="F8" s="20" t="str">
        <f>IF('PO &amp; PSO Attainment Analysis'!H21&gt;=69.99,"3",IF('PO &amp; PSO Attainment Analysis'!H21&gt;=59.99,"2",IF('PO &amp; PSO Attainment Analysis'!H21,39.99,"1")))</f>
        <v>3</v>
      </c>
      <c r="K8" s="67"/>
    </row>
    <row r="9" spans="2:11" ht="22.5" customHeight="1" x14ac:dyDescent="0.3">
      <c r="B9" s="61" t="s">
        <v>14</v>
      </c>
      <c r="C9" s="11" t="str">
        <f>IF('CO Attainment Analysis'!G21&gt;=69.99,"3",IF('CO Attainment Analysis'!G21&gt;=59.99,"2",IF('CO Attainment Analysis'!G21&gt;=39.99,"1")))</f>
        <v>3</v>
      </c>
      <c r="D9" s="47" t="str">
        <f>IF('CO Attainment Analysis'!I21&gt;=69.99,"3",IF('CO Attainment Analysis'!I21&gt;=59.99,"2",IF('CO Attainment Analysis'!I21&gt;=39.99,"1")))</f>
        <v>3</v>
      </c>
      <c r="E9" s="19" t="s">
        <v>14</v>
      </c>
      <c r="F9" s="20" t="str">
        <f>IF('PO &amp; PSO Attainment Analysis'!H22&gt;=69.99,"3",IF('PO &amp; PSO Attainment Analysis'!H22&gt;=59.99,"2",IF('PO &amp; PSO Attainment Analysis'!H22,39.99,"1")))</f>
        <v>3</v>
      </c>
      <c r="K9" s="67"/>
    </row>
    <row r="10" spans="2:11" ht="22.5" customHeight="1" x14ac:dyDescent="0.3">
      <c r="B10" s="36" t="s">
        <v>17</v>
      </c>
      <c r="C10" s="10">
        <f>SUM(C4+C5+C6+C7+C8+C9)/6</f>
        <v>3</v>
      </c>
      <c r="D10" s="10">
        <f>SUM(D4+D5+D6+D7+D8+D9)/6</f>
        <v>3</v>
      </c>
      <c r="E10" s="193" t="s">
        <v>19</v>
      </c>
      <c r="F10" s="194">
        <f>SUM(F4+F5+F6+F7+F8+F9)/6</f>
        <v>3</v>
      </c>
    </row>
    <row r="11" spans="2:11" ht="22.5" customHeight="1" x14ac:dyDescent="0.3">
      <c r="B11" s="36" t="s">
        <v>20</v>
      </c>
      <c r="C11" s="17">
        <v>0.3</v>
      </c>
      <c r="D11" s="17">
        <v>0.7</v>
      </c>
      <c r="E11" s="193"/>
      <c r="F11" s="194"/>
    </row>
    <row r="12" spans="2:11" ht="22.5" customHeight="1" x14ac:dyDescent="0.3">
      <c r="B12" s="36" t="s">
        <v>18</v>
      </c>
      <c r="C12" s="10">
        <f>30/100*C10</f>
        <v>0.89999999999999991</v>
      </c>
      <c r="D12" s="10">
        <f>70/100*D10</f>
        <v>2.0999999999999996</v>
      </c>
      <c r="E12" s="193"/>
      <c r="F12" s="194"/>
    </row>
    <row r="13" spans="2:11" ht="22.5" customHeight="1" x14ac:dyDescent="0.3">
      <c r="B13" s="36" t="s">
        <v>19</v>
      </c>
      <c r="C13" s="195">
        <f>SUM(C12:D12)</f>
        <v>2.9999999999999996</v>
      </c>
      <c r="D13" s="196"/>
      <c r="E13" s="193"/>
      <c r="F13" s="194"/>
    </row>
    <row r="14" spans="2:11" ht="22.5" customHeight="1" x14ac:dyDescent="0.3">
      <c r="B14" s="62" t="s">
        <v>20</v>
      </c>
      <c r="C14" s="182">
        <v>0.7</v>
      </c>
      <c r="D14" s="186"/>
      <c r="E14" s="182">
        <v>0.3</v>
      </c>
      <c r="F14" s="183"/>
    </row>
    <row r="15" spans="2:11" ht="22.5" customHeight="1" x14ac:dyDescent="0.3">
      <c r="B15" s="62" t="s">
        <v>18</v>
      </c>
      <c r="C15" s="184">
        <f>70/100*C13</f>
        <v>2.0999999999999996</v>
      </c>
      <c r="D15" s="185"/>
      <c r="E15" s="184">
        <f>30/100*F10</f>
        <v>0.89999999999999991</v>
      </c>
      <c r="F15" s="185"/>
    </row>
    <row r="16" spans="2:11" ht="22.5" customHeight="1" x14ac:dyDescent="0.3">
      <c r="B16" s="60" t="s">
        <v>19</v>
      </c>
      <c r="C16" s="187">
        <f>SUM(C15:F15)</f>
        <v>2.9999999999999996</v>
      </c>
      <c r="D16" s="187"/>
      <c r="E16" s="187"/>
      <c r="F16" s="187"/>
    </row>
  </sheetData>
  <mergeCells count="12">
    <mergeCell ref="B1:F1"/>
    <mergeCell ref="K5:K7"/>
    <mergeCell ref="B2:D2"/>
    <mergeCell ref="E2:F2"/>
    <mergeCell ref="E10:E13"/>
    <mergeCell ref="F10:F13"/>
    <mergeCell ref="C13:D13"/>
    <mergeCell ref="E14:F14"/>
    <mergeCell ref="E15:F15"/>
    <mergeCell ref="C14:D14"/>
    <mergeCell ref="C15:D15"/>
    <mergeCell ref="C16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III</vt:lpstr>
      <vt:lpstr>CO Attainment Analysis</vt:lpstr>
      <vt:lpstr>Data Entry for PO &amp; PSO</vt:lpstr>
      <vt:lpstr>PO &amp; PSO Attainment Analysis</vt:lpstr>
      <vt:lpstr>CO, PO &amp; PSO Final Attainment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2023-05-12T12:49:40Z</dcterms:modified>
</cp:coreProperties>
</file>